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735"/>
  </bookViews>
  <sheets>
    <sheet name="补贴资金审核汇总表（第四批）" sheetId="11" r:id="rId1"/>
    <sheet name="Sheet3" sheetId="12" state="hidden" r:id="rId2"/>
  </sheets>
  <definedNames>
    <definedName name="_xlnm._FilterDatabase" localSheetId="0" hidden="1">'补贴资金审核汇总表（第四批）'!$A$4:$G$79</definedName>
    <definedName name="_xlnm.Print_Area" localSheetId="0">'补贴资金审核汇总表（第四批）'!$A$1:$G$79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<sst xmlns="http://schemas.openxmlformats.org/spreadsheetml/2006/main" count="336" uniqueCount="150">
  <si>
    <r>
      <rPr>
        <b/>
        <sz val="14"/>
        <color indexed="8"/>
        <rFont val="宋体"/>
        <charset val="134"/>
      </rPr>
      <t>济南市</t>
    </r>
    <r>
      <rPr>
        <b/>
        <sz val="14"/>
        <color indexed="8"/>
        <rFont val="宋体"/>
        <charset val="0"/>
      </rPr>
      <t>2025</t>
    </r>
    <r>
      <rPr>
        <b/>
        <sz val="14"/>
        <color indexed="8"/>
        <rFont val="宋体"/>
        <charset val="134"/>
      </rPr>
      <t>年消费品以旧换新居家适老化改造</t>
    </r>
  </si>
  <si>
    <t>补贴资金审核汇总表(第四批)</t>
  </si>
  <si>
    <t>金额单位：元</t>
  </si>
  <si>
    <t>序号</t>
  </si>
  <si>
    <t>区县</t>
  </si>
  <si>
    <t>商户名称</t>
  </si>
  <si>
    <t>审批通过订单数量</t>
  </si>
  <si>
    <r>
      <rPr>
        <sz val="11"/>
        <rFont val="宋体"/>
        <charset val="134"/>
      </rPr>
      <t>审批通过</t>
    </r>
    <r>
      <rPr>
        <sz val="11"/>
        <rFont val="宋体"/>
        <charset val="0"/>
      </rPr>
      <t xml:space="preserve">                  </t>
    </r>
    <r>
      <rPr>
        <sz val="11"/>
        <rFont val="宋体"/>
        <charset val="134"/>
      </rPr>
      <t>销售金额</t>
    </r>
  </si>
  <si>
    <r>
      <rPr>
        <sz val="11"/>
        <rFont val="宋体"/>
        <charset val="134"/>
      </rPr>
      <t>审批通过</t>
    </r>
    <r>
      <rPr>
        <sz val="11"/>
        <rFont val="宋体"/>
        <charset val="0"/>
      </rPr>
      <t xml:space="preserve">                  </t>
    </r>
    <r>
      <rPr>
        <sz val="11"/>
        <rFont val="宋体"/>
        <charset val="134"/>
      </rPr>
      <t>补贴金额</t>
    </r>
  </si>
  <si>
    <t>备注</t>
  </si>
  <si>
    <t>各区县(功能区)共62家商户数据合计</t>
  </si>
  <si>
    <t>一</t>
  </si>
  <si>
    <t>钢城区小计</t>
  </si>
  <si>
    <t>钢城</t>
  </si>
  <si>
    <t>莱芜市钢城三联商业有限公司</t>
  </si>
  <si>
    <t>二</t>
  </si>
  <si>
    <t>高新区小计</t>
  </si>
  <si>
    <t>高新</t>
  </si>
  <si>
    <t>山东乐麦商贸有限公司</t>
  </si>
  <si>
    <t>山东荣天环保设备有限公司</t>
  </si>
  <si>
    <t>山东怡健健康科技有限公司</t>
  </si>
  <si>
    <t>山东泽玉天诚电器有限公司</t>
  </si>
  <si>
    <t>三</t>
  </si>
  <si>
    <t>槐荫区小计</t>
  </si>
  <si>
    <t>槐荫</t>
  </si>
  <si>
    <t>济南槐荫区苏宁易购销售有限公司</t>
  </si>
  <si>
    <t>济南惠聪医疗器械有限公司</t>
  </si>
  <si>
    <t>济南杰闻医疗器械有限公司</t>
  </si>
  <si>
    <t>济南立聪堂医疗器械销售有限公司</t>
  </si>
  <si>
    <t>四</t>
  </si>
  <si>
    <t>莱芜区小计</t>
  </si>
  <si>
    <t>莱芜</t>
  </si>
  <si>
    <t>济南惠闻医疗器械有限公司</t>
  </si>
  <si>
    <t>济南市莱芜区聪聆医疗器械有限公司</t>
  </si>
  <si>
    <t>济南市莱芜区惠聪康复中心（个人独资）</t>
  </si>
  <si>
    <t>济南市莱芜区聆声医疗器械有限公司</t>
  </si>
  <si>
    <t>济南市三源家用电器有限公司</t>
  </si>
  <si>
    <t>三联集团莱芜家电商场</t>
  </si>
  <si>
    <t>五</t>
  </si>
  <si>
    <t>历城区小计</t>
  </si>
  <si>
    <t>历城</t>
  </si>
  <si>
    <t>济南福佑电器有限公司</t>
  </si>
  <si>
    <t>济南历城区立聪堂医疗设备有限公司</t>
  </si>
  <si>
    <t>济南南创商贸有限公司</t>
  </si>
  <si>
    <t>济南普惠众诚商贸有限公司</t>
  </si>
  <si>
    <t>济南三联家用电器有限公司</t>
  </si>
  <si>
    <t>山东博康全福养老有限公司</t>
  </si>
  <si>
    <t>山东创盈电器有限公司</t>
  </si>
  <si>
    <t>山东洪邦家居建材有限公司</t>
  </si>
  <si>
    <t>山东霍新环境科技有限公司</t>
  </si>
  <si>
    <t>山东赛慧贸易有限公司</t>
  </si>
  <si>
    <t>山东新日日顺电器有限公司</t>
  </si>
  <si>
    <t>山东颐养健康集团聊城投资发展有限公司济南历城区分公司</t>
  </si>
  <si>
    <t>六</t>
  </si>
  <si>
    <t>历下区小计</t>
  </si>
  <si>
    <t>历下</t>
  </si>
  <si>
    <t>济南邦博商贸有限公司</t>
  </si>
  <si>
    <t>济南畅听医疗器械有限公司</t>
  </si>
  <si>
    <t>济南海之声医疗器械销售有限公司</t>
  </si>
  <si>
    <t>济南好听力助听器有限公司</t>
  </si>
  <si>
    <t>济南杰听医疗器械有限公司</t>
  </si>
  <si>
    <t>济南齐韵经贸有限公司</t>
  </si>
  <si>
    <t>济南启听医疗器械有限公司</t>
  </si>
  <si>
    <t>济南市三联家电销售有限公司</t>
  </si>
  <si>
    <t>京东五星电器集团济南有限公司</t>
  </si>
  <si>
    <t>京东五星电器集团济南有限公司北园大街分公司</t>
  </si>
  <si>
    <t>京东五星电器集团济南有限公司连城广场分公司</t>
  </si>
  <si>
    <t>山东博康健康咨询服务有限公司</t>
  </si>
  <si>
    <t>山东省捷瑞贸易有限公司</t>
  </si>
  <si>
    <t>山东苏宁易购商贸有限公司</t>
  </si>
  <si>
    <t>山东台医博康养老产业有限公司</t>
  </si>
  <si>
    <t>山东无忧管家信息科技有限公司</t>
  </si>
  <si>
    <t>山东银座电器有限责任公司</t>
  </si>
  <si>
    <t>山东银座商城股份有限公司</t>
  </si>
  <si>
    <t>山东云石智能家居有限公司</t>
  </si>
  <si>
    <t>新宝电器（山东）有限公司</t>
  </si>
  <si>
    <t>银座集团股份有限公司</t>
  </si>
  <si>
    <t>七</t>
  </si>
  <si>
    <t>平阴县小计</t>
  </si>
  <si>
    <t>平阴</t>
  </si>
  <si>
    <t>平阴聆听医疗器械有限公司</t>
  </si>
  <si>
    <t>八</t>
  </si>
  <si>
    <t>起步区小计</t>
  </si>
  <si>
    <t>起步</t>
  </si>
  <si>
    <t>山东华购国际贸易有限公司</t>
  </si>
  <si>
    <t>九</t>
  </si>
  <si>
    <t>市中区小计</t>
  </si>
  <si>
    <t>市中</t>
  </si>
  <si>
    <t>济南德辉商贸有限公司</t>
  </si>
  <si>
    <t>济南海之声医疗器械销售有限公司一分公司</t>
  </si>
  <si>
    <t>济南康之声听力技术有限公司</t>
  </si>
  <si>
    <t>山东千一智能家居有限公司</t>
  </si>
  <si>
    <t>万泰装饰（山东）有限公司</t>
  </si>
  <si>
    <t>十</t>
  </si>
  <si>
    <t>天桥区小计</t>
  </si>
  <si>
    <t>天桥</t>
  </si>
  <si>
    <t>济南锐强体育用品有限公司</t>
  </si>
  <si>
    <t>山东淡水谷商贸有限公司</t>
  </si>
  <si>
    <t>山东华万智联装饰工程有限公司</t>
  </si>
  <si>
    <t>山东美美家企业管理咨询有限公司</t>
  </si>
  <si>
    <t>十一</t>
  </si>
  <si>
    <t>章丘区小计</t>
  </si>
  <si>
    <t>章丘</t>
  </si>
  <si>
    <t>济南海联电器有限公司</t>
  </si>
  <si>
    <t>济南章丘区惠听医疗器械有限公司</t>
  </si>
  <si>
    <t>十二</t>
  </si>
  <si>
    <t>长清区小计</t>
  </si>
  <si>
    <t>长清</t>
  </si>
  <si>
    <t>济南富群电器有限公司</t>
  </si>
  <si>
    <r>
      <rPr>
        <b/>
        <sz val="14"/>
        <color indexed="8"/>
        <rFont val="宋体"/>
        <charset val="134"/>
      </rPr>
      <t>济南市</t>
    </r>
    <r>
      <rPr>
        <b/>
        <sz val="14"/>
        <color indexed="8"/>
        <rFont val="Times New Roman"/>
        <charset val="0"/>
      </rPr>
      <t>2025</t>
    </r>
    <r>
      <rPr>
        <b/>
        <sz val="14"/>
        <color indexed="8"/>
        <rFont val="宋体"/>
        <charset val="134"/>
      </rPr>
      <t>年消费品以旧换新居家适老化改造</t>
    </r>
  </si>
  <si>
    <r>
      <rPr>
        <b/>
        <sz val="14"/>
        <color rgb="FF000000"/>
        <rFont val="宋体"/>
        <charset val="0"/>
      </rPr>
      <t>补贴资金审核汇总表</t>
    </r>
    <r>
      <rPr>
        <b/>
        <sz val="14"/>
        <color rgb="FF000000"/>
        <rFont val="Times New Roman"/>
        <charset val="0"/>
      </rPr>
      <t>(</t>
    </r>
    <r>
      <rPr>
        <b/>
        <sz val="14"/>
        <color rgb="FF000000"/>
        <rFont val="宋体"/>
        <charset val="0"/>
      </rPr>
      <t>第三批</t>
    </r>
    <r>
      <rPr>
        <b/>
        <sz val="14"/>
        <color rgb="FF000000"/>
        <rFont val="Times New Roman"/>
        <charset val="0"/>
      </rPr>
      <t>)</t>
    </r>
  </si>
  <si>
    <r>
      <rPr>
        <sz val="11"/>
        <color indexed="8"/>
        <rFont val="宋体"/>
        <charset val="0"/>
      </rPr>
      <t>区县</t>
    </r>
  </si>
  <si>
    <r>
      <rPr>
        <sz val="11"/>
        <color indexed="8"/>
        <rFont val="宋体"/>
        <charset val="0"/>
      </rPr>
      <t>商户名称</t>
    </r>
  </si>
  <si>
    <r>
      <rPr>
        <sz val="11"/>
        <rFont val="宋体"/>
        <charset val="134"/>
      </rPr>
      <t>审批通过</t>
    </r>
    <r>
      <rPr>
        <sz val="11"/>
        <rFont val="Times New Roman"/>
        <charset val="0"/>
      </rPr>
      <t xml:space="preserve">                  </t>
    </r>
    <r>
      <rPr>
        <sz val="11"/>
        <rFont val="宋体"/>
        <charset val="134"/>
      </rPr>
      <t>销售金额</t>
    </r>
  </si>
  <si>
    <r>
      <rPr>
        <sz val="11"/>
        <rFont val="宋体"/>
        <charset val="134"/>
      </rPr>
      <t>审批通过</t>
    </r>
    <r>
      <rPr>
        <sz val="11"/>
        <rFont val="Times New Roman"/>
        <charset val="0"/>
      </rPr>
      <t xml:space="preserve">                  </t>
    </r>
    <r>
      <rPr>
        <sz val="11"/>
        <rFont val="宋体"/>
        <charset val="134"/>
      </rPr>
      <t>补贴金额</t>
    </r>
  </si>
  <si>
    <r>
      <rPr>
        <sz val="11"/>
        <color indexed="8"/>
        <rFont val="宋体"/>
        <charset val="134"/>
      </rPr>
      <t>备注</t>
    </r>
  </si>
  <si>
    <r>
      <rPr>
        <b/>
        <sz val="11"/>
        <rFont val="宋体"/>
        <charset val="134"/>
      </rPr>
      <t>各区县</t>
    </r>
    <r>
      <rPr>
        <b/>
        <sz val="11"/>
        <rFont val="Times New Roman"/>
        <charset val="134"/>
      </rPr>
      <t>(</t>
    </r>
    <r>
      <rPr>
        <b/>
        <sz val="11"/>
        <rFont val="宋体"/>
        <charset val="134"/>
      </rPr>
      <t>功能区</t>
    </r>
    <r>
      <rPr>
        <b/>
        <sz val="11"/>
        <rFont val="Times New Roman"/>
        <charset val="134"/>
      </rPr>
      <t>)</t>
    </r>
    <r>
      <rPr>
        <b/>
        <sz val="11"/>
        <rFont val="宋体"/>
        <charset val="134"/>
      </rPr>
      <t>共70家商户数据合计</t>
    </r>
  </si>
  <si>
    <t>钢城区</t>
  </si>
  <si>
    <t>湖南健耳听力助听器有限公司钢城第二分公司</t>
  </si>
  <si>
    <t>济南市钢城区美听医疗器械有限公司</t>
  </si>
  <si>
    <t>高新区</t>
  </si>
  <si>
    <t>槐荫区</t>
  </si>
  <si>
    <t>湖南健耳听力助听器有限公司济南槐荫分公司</t>
  </si>
  <si>
    <t>济南标图经贸有限公司</t>
  </si>
  <si>
    <t>济南博聆助听器销售有限公司</t>
  </si>
  <si>
    <t>济南声佳医疗科技有限公司</t>
  </si>
  <si>
    <t>莱芜区</t>
  </si>
  <si>
    <t>湖南健耳听力助听器有限公司莱城分公司</t>
  </si>
  <si>
    <t>历城区</t>
  </si>
  <si>
    <t>历下区</t>
  </si>
  <si>
    <t>医仑健康（山东）有限公司</t>
  </si>
  <si>
    <t>平阴区小计</t>
  </si>
  <si>
    <t>平阴区</t>
  </si>
  <si>
    <t>平阴义华厨卫用具有限公司</t>
  </si>
  <si>
    <t>起步区</t>
  </si>
  <si>
    <t>商河区小计</t>
  </si>
  <si>
    <t>商河区</t>
  </si>
  <si>
    <t>湖南健耳听力助听器有限公司济南商河分公司</t>
  </si>
  <si>
    <t>市中区</t>
  </si>
  <si>
    <t>济南市中区立聪堂医疗器械服务有限公司</t>
  </si>
  <si>
    <t>天桥区</t>
  </si>
  <si>
    <t>恒泰康养（济南）技术有限公司</t>
  </si>
  <si>
    <t>济南听爱医疗器械有限公司</t>
  </si>
  <si>
    <t>章丘区</t>
  </si>
  <si>
    <t>济南爱之声助听器有限公司</t>
  </si>
  <si>
    <t>济南章丘区聪听医疗器械有限公司</t>
  </si>
  <si>
    <t>十三</t>
  </si>
  <si>
    <t>长清区</t>
  </si>
  <si>
    <t>济南长清区爱听医疗器械有限公司</t>
  </si>
  <si>
    <t>山东西美威空调有限公司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</si>
</sst>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6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indexed="8"/>
      <name val="宋体"/>
      <charset val="134"/>
    </font>
    <font>
      <b/>
      <sz val="14"/>
      <color indexed="8"/>
      <name val="Times New Roman"/>
      <charset val="0"/>
    </font>
    <font>
      <b/>
      <sz val="14"/>
      <name val="Times New Roman"/>
      <charset val="0"/>
    </font>
    <font>
      <b/>
      <sz val="14"/>
      <color rgb="FF000000"/>
      <name val="宋体"/>
      <charset val="0"/>
    </font>
    <font>
      <b/>
      <sz val="11"/>
      <color indexed="8"/>
      <name val="Times New Roman"/>
      <charset val="0"/>
    </font>
    <font>
      <sz val="11"/>
      <color indexed="8"/>
      <name val="Times New Roman"/>
      <charset val="0"/>
    </font>
    <font>
      <sz val="11"/>
      <name val="Times New Roman"/>
      <charset val="0"/>
    </font>
    <font>
      <sz val="11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Times New Roman"/>
      <charset val="134"/>
    </font>
    <font>
      <b/>
      <sz val="11"/>
      <color indexed="8"/>
      <name val="Times New Roman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4"/>
      <color indexed="8"/>
      <name val="宋体"/>
      <charset val="0"/>
    </font>
    <font>
      <b/>
      <sz val="14"/>
      <name val="宋体"/>
      <charset val="0"/>
    </font>
    <font>
      <b/>
      <sz val="11"/>
      <color indexed="8"/>
      <name val="宋体"/>
      <charset val="0"/>
    </font>
    <font>
      <sz val="11"/>
      <color indexed="8"/>
      <name val="宋体"/>
      <charset val="0"/>
    </font>
    <font>
      <sz val="11"/>
      <name val="宋体"/>
      <charset val="0"/>
    </font>
    <font>
      <sz val="11"/>
      <color indexed="8"/>
      <name val="宋体"/>
      <charset val="134"/>
    </font>
    <font>
      <b/>
      <sz val="11"/>
      <color rgb="FF00000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rgb="FF000000"/>
      <name val="Times New Roman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0" fillId="4" borderId="4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0" borderId="5">
      <alignment vertical="center"/>
    </xf>
    <xf numFmtId="0" fontId="32" fillId="0" borderId="5">
      <alignment vertical="center"/>
    </xf>
    <xf numFmtId="0" fontId="33" fillId="0" borderId="6">
      <alignment vertical="center"/>
    </xf>
    <xf numFmtId="0" fontId="33" fillId="0" borderId="0">
      <alignment vertical="center"/>
    </xf>
    <xf numFmtId="0" fontId="34" fillId="5" borderId="7">
      <alignment vertical="center"/>
    </xf>
    <xf numFmtId="0" fontId="35" fillId="6" borderId="8">
      <alignment vertical="center"/>
    </xf>
    <xf numFmtId="0" fontId="36" fillId="6" borderId="7">
      <alignment vertical="center"/>
    </xf>
    <xf numFmtId="0" fontId="37" fillId="7" borderId="9">
      <alignment vertical="center"/>
    </xf>
    <xf numFmtId="0" fontId="38" fillId="0" borderId="10">
      <alignment vertical="center"/>
    </xf>
    <xf numFmtId="0" fontId="39" fillId="0" borderId="11">
      <alignment vertical="center"/>
    </xf>
    <xf numFmtId="0" fontId="40" fillId="8" borderId="0">
      <alignment vertical="center"/>
    </xf>
    <xf numFmtId="0" fontId="41" fillId="9" borderId="0">
      <alignment vertical="center"/>
    </xf>
    <xf numFmtId="0" fontId="42" fillId="10" borderId="0">
      <alignment vertical="center"/>
    </xf>
    <xf numFmtId="0" fontId="43" fillId="11" borderId="0">
      <alignment vertical="center"/>
    </xf>
    <xf numFmtId="0" fontId="44" fillId="12" borderId="0">
      <alignment vertical="center"/>
    </xf>
    <xf numFmtId="0" fontId="44" fillId="13" borderId="0">
      <alignment vertical="center"/>
    </xf>
    <xf numFmtId="0" fontId="43" fillId="14" borderId="0">
      <alignment vertical="center"/>
    </xf>
    <xf numFmtId="0" fontId="43" fillId="15" borderId="0">
      <alignment vertical="center"/>
    </xf>
    <xf numFmtId="0" fontId="44" fillId="16" borderId="0">
      <alignment vertical="center"/>
    </xf>
    <xf numFmtId="0" fontId="44" fillId="17" borderId="0">
      <alignment vertical="center"/>
    </xf>
    <xf numFmtId="0" fontId="43" fillId="18" borderId="0">
      <alignment vertical="center"/>
    </xf>
    <xf numFmtId="0" fontId="43" fillId="19" borderId="0">
      <alignment vertical="center"/>
    </xf>
    <xf numFmtId="0" fontId="44" fillId="20" borderId="0">
      <alignment vertical="center"/>
    </xf>
    <xf numFmtId="0" fontId="44" fillId="21" borderId="0">
      <alignment vertical="center"/>
    </xf>
    <xf numFmtId="0" fontId="43" fillId="22" borderId="0">
      <alignment vertical="center"/>
    </xf>
    <xf numFmtId="0" fontId="43" fillId="23" borderId="0">
      <alignment vertical="center"/>
    </xf>
    <xf numFmtId="0" fontId="44" fillId="24" borderId="0">
      <alignment vertical="center"/>
    </xf>
    <xf numFmtId="0" fontId="44" fillId="25" borderId="0">
      <alignment vertical="center"/>
    </xf>
    <xf numFmtId="0" fontId="43" fillId="26" borderId="0">
      <alignment vertical="center"/>
    </xf>
    <xf numFmtId="0" fontId="43" fillId="27" borderId="0">
      <alignment vertical="center"/>
    </xf>
    <xf numFmtId="0" fontId="44" fillId="28" borderId="0">
      <alignment vertical="center"/>
    </xf>
    <xf numFmtId="0" fontId="44" fillId="29" borderId="0">
      <alignment vertical="center"/>
    </xf>
    <xf numFmtId="0" fontId="43" fillId="30" borderId="0">
      <alignment vertical="center"/>
    </xf>
    <xf numFmtId="0" fontId="43" fillId="31" borderId="0">
      <alignment vertical="center"/>
    </xf>
    <xf numFmtId="0" fontId="44" fillId="32" borderId="0">
      <alignment vertical="center"/>
    </xf>
    <xf numFmtId="0" fontId="44" fillId="33" borderId="0">
      <alignment vertical="center"/>
    </xf>
    <xf numFmtId="0" fontId="43" fillId="34" borderId="0">
      <alignment vertical="center"/>
    </xf>
  </cellStyleXfs>
  <cellXfs count="91">
    <xf numFmtId="0" fontId="0" fillId="0" borderId="0" xfId="0" applyAlignment="1">
      <alignment vertical="center"/>
    </xf>
    <xf numFmtId="0" fontId="0" fillId="2" borderId="0" xfId="0" applyFill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0" fillId="3" borderId="0" xfId="0" applyFill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43" fontId="3" fillId="2" borderId="0" xfId="0" applyNumberFormat="1" applyFont="1" applyFill="1" applyAlignment="1">
      <alignment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center" vertical="center" wrapText="1"/>
    </xf>
    <xf numFmtId="43" fontId="6" fillId="2" borderId="0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left" vertical="center" wrapText="1"/>
    </xf>
    <xf numFmtId="0" fontId="10" fillId="2" borderId="0" xfId="0" applyFont="1" applyFill="1" applyBorder="1" applyAlignment="1">
      <alignment horizontal="center" vertical="center" wrapText="1"/>
    </xf>
    <xf numFmtId="43" fontId="10" fillId="2" borderId="0" xfId="0" applyNumberFormat="1" applyFont="1" applyFill="1" applyBorder="1" applyAlignment="1">
      <alignment vertical="center" wrapText="1"/>
    </xf>
    <xf numFmtId="43" fontId="11" fillId="2" borderId="0" xfId="0" applyNumberFormat="1" applyFont="1" applyFill="1" applyBorder="1" applyAlignment="1">
      <alignment horizontal="right" vertical="center" wrapText="1"/>
    </xf>
    <xf numFmtId="43" fontId="9" fillId="2" borderId="0" xfId="0" applyNumberFormat="1" applyFont="1" applyFill="1" applyBorder="1" applyAlignment="1">
      <alignment horizontal="right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43" fontId="11" fillId="2" borderId="1" xfId="0" applyNumberFormat="1" applyFont="1" applyFill="1" applyBorder="1" applyAlignment="1">
      <alignment horizontal="center" vertical="center" wrapText="1"/>
    </xf>
    <xf numFmtId="43" fontId="13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center" vertical="center" wrapText="1"/>
    </xf>
    <xf numFmtId="43" fontId="15" fillId="2" borderId="1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43" fontId="16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43" fontId="3" fillId="0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43" fontId="3" fillId="2" borderId="1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43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43" fontId="3" fillId="3" borderId="1" xfId="0" applyNumberFormat="1" applyFont="1" applyFill="1" applyBorder="1" applyAlignment="1">
      <alignment vertical="center" wrapText="1"/>
    </xf>
    <xf numFmtId="0" fontId="0" fillId="3" borderId="1" xfId="0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15" fillId="3" borderId="2" xfId="0" applyFont="1" applyFill="1" applyBorder="1" applyAlignment="1">
      <alignment horizontal="left" vertical="center" wrapText="1"/>
    </xf>
    <xf numFmtId="0" fontId="15" fillId="3" borderId="3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43" fontId="1" fillId="3" borderId="1" xfId="0" applyNumberFormat="1" applyFont="1" applyFill="1" applyBorder="1" applyAlignment="1">
      <alignment horizontal="center" vertical="center" wrapText="1"/>
    </xf>
    <xf numFmtId="0" fontId="17" fillId="0" borderId="0" xfId="0" applyFont="1" applyFill="1" applyAlignment="1">
      <alignment vertical="center" wrapText="1"/>
    </xf>
    <xf numFmtId="0" fontId="17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vertical="center" wrapText="1"/>
    </xf>
    <xf numFmtId="0" fontId="17" fillId="0" borderId="0" xfId="0" applyFont="1" applyFill="1" applyAlignment="1">
      <alignment vertical="center"/>
    </xf>
    <xf numFmtId="0" fontId="17" fillId="0" borderId="0" xfId="0" applyFont="1" applyFill="1" applyAlignment="1">
      <alignment horizontal="center" vertical="center"/>
    </xf>
    <xf numFmtId="43" fontId="17" fillId="0" borderId="0" xfId="0" applyNumberFormat="1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center" vertical="center" wrapText="1"/>
    </xf>
    <xf numFmtId="43" fontId="20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left" vertical="center" wrapText="1"/>
    </xf>
    <xf numFmtId="0" fontId="23" fillId="0" borderId="0" xfId="0" applyFont="1" applyFill="1" applyBorder="1" applyAlignment="1">
      <alignment horizontal="center" vertical="center" wrapText="1"/>
    </xf>
    <xf numFmtId="43" fontId="23" fillId="0" borderId="0" xfId="0" applyNumberFormat="1" applyFont="1" applyFill="1" applyBorder="1" applyAlignment="1">
      <alignment vertical="center" wrapText="1"/>
    </xf>
    <xf numFmtId="43" fontId="11" fillId="0" borderId="0" xfId="0" applyNumberFormat="1" applyFont="1" applyFill="1" applyBorder="1" applyAlignment="1">
      <alignment horizontal="right" vertical="center" wrapText="1"/>
    </xf>
    <xf numFmtId="43" fontId="22" fillId="0" borderId="0" xfId="0" applyNumberFormat="1" applyFont="1" applyFill="1" applyBorder="1" applyAlignment="1">
      <alignment horizontal="righ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3" fontId="11" fillId="0" borderId="1" xfId="0" applyNumberFormat="1" applyFont="1" applyFill="1" applyBorder="1" applyAlignment="1">
      <alignment horizontal="center" vertical="center" wrapText="1"/>
    </xf>
    <xf numFmtId="43" fontId="24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43" fontId="15" fillId="0" borderId="1" xfId="0" applyNumberFormat="1" applyFont="1" applyFill="1" applyBorder="1" applyAlignment="1">
      <alignment horizontal="right" vertical="center" wrapText="1"/>
    </xf>
    <xf numFmtId="43" fontId="15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43" fontId="11" fillId="0" borderId="1" xfId="0" applyNumberFormat="1" applyFont="1" applyFill="1" applyBorder="1" applyAlignment="1">
      <alignment horizontal="right" vertical="center" wrapText="1"/>
    </xf>
    <xf numFmtId="0" fontId="23" fillId="0" borderId="1" xfId="0" applyFont="1" applyFill="1" applyBorder="1" applyAlignment="1">
      <alignment vertical="center" wrapText="1"/>
    </xf>
    <xf numFmtId="43" fontId="23" fillId="0" borderId="1" xfId="0" applyNumberFormat="1" applyFont="1" applyFill="1" applyBorder="1" applyAlignment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G79"/>
  <sheetViews>
    <sheetView tabSelected="1" topLeftCell="A76" workbookViewId="0">
      <selection activeCell="L7" sqref="L7"/>
    </sheetView>
  </sheetViews>
  <sheetFormatPr defaultColWidth="8.88888888888889" defaultRowHeight="33" customHeight="1" outlineLevelCol="6"/>
  <cols>
    <col min="1" max="1" width="5" style="59" customWidth="1"/>
    <col min="2" max="2" width="6.33333333333333" style="60" customWidth="1"/>
    <col min="3" max="3" width="25" style="59" customWidth="1"/>
    <col min="4" max="4" width="9.66666666666667" style="61" customWidth="1"/>
    <col min="5" max="6" width="18.1111111111111" style="61" customWidth="1"/>
    <col min="7" max="7" width="8.96296296296296" style="59" customWidth="1"/>
    <col min="8" max="16384" width="8.88888888888889" style="59"/>
  </cols>
  <sheetData>
    <row r="1" s="56" customFormat="1" ht="17.4" spans="1:7">
      <c r="A1" s="62" t="s">
        <v>0</v>
      </c>
      <c r="B1" s="63"/>
      <c r="C1" s="64"/>
      <c r="D1" s="65"/>
      <c r="E1" s="66"/>
      <c r="F1" s="66"/>
      <c r="G1" s="63"/>
    </row>
    <row r="2" s="56" customFormat="1" ht="17.4" spans="1:7">
      <c r="A2" s="67" t="s">
        <v>1</v>
      </c>
      <c r="B2" s="63"/>
      <c r="C2" s="64"/>
      <c r="D2" s="65"/>
      <c r="E2" s="66"/>
      <c r="F2" s="66"/>
      <c r="G2" s="63"/>
    </row>
    <row r="3" s="56" customFormat="1" ht="14.4" spans="1:7">
      <c r="A3" s="68"/>
      <c r="B3" s="69"/>
      <c r="C3" s="70"/>
      <c r="D3" s="71"/>
      <c r="E3" s="72"/>
      <c r="F3" s="73" t="s">
        <v>2</v>
      </c>
      <c r="G3" s="74"/>
    </row>
    <row r="4" s="57" customFormat="1" customHeight="1" spans="1:7">
      <c r="A4" s="75" t="s">
        <v>3</v>
      </c>
      <c r="B4" s="76" t="s">
        <v>4</v>
      </c>
      <c r="C4" s="76" t="s">
        <v>5</v>
      </c>
      <c r="D4" s="77" t="s">
        <v>6</v>
      </c>
      <c r="E4" s="78" t="s">
        <v>7</v>
      </c>
      <c r="F4" s="78" t="s">
        <v>8</v>
      </c>
      <c r="G4" s="79" t="s">
        <v>9</v>
      </c>
    </row>
    <row r="5" s="56" customFormat="1" customHeight="1" spans="1:7">
      <c r="A5" s="75"/>
      <c r="B5" s="80" t="s">
        <v>10</v>
      </c>
      <c r="C5" s="80"/>
      <c r="D5" s="81">
        <f>D6+D8+D13+D18+D25+D38+D60+D62+D64+D70+D75+D78</f>
        <v>1416</v>
      </c>
      <c r="E5" s="82">
        <f>E6+E8+E13+E18+E25+E38+E60+E62+E64+E70+E75+E78</f>
        <v>8261191.91</v>
      </c>
      <c r="F5" s="82">
        <f>F6+F8+F13+F18+F25+F38+F60+F62+F64+F70+F75+F78</f>
        <v>2407383.87</v>
      </c>
      <c r="G5" s="83"/>
    </row>
    <row r="6" s="58" customFormat="1" customHeight="1" spans="1:7">
      <c r="A6" s="75" t="s">
        <v>11</v>
      </c>
      <c r="B6" s="84" t="s">
        <v>12</v>
      </c>
      <c r="C6" s="84"/>
      <c r="D6" s="81">
        <f>SUM(D7)</f>
        <v>5</v>
      </c>
      <c r="E6" s="82">
        <f>SUM(E7)</f>
        <v>21440</v>
      </c>
      <c r="F6" s="82">
        <f>SUM(F7)</f>
        <v>6432</v>
      </c>
      <c r="G6" s="83"/>
    </row>
    <row r="7" customHeight="1" spans="1:7">
      <c r="A7" s="85"/>
      <c r="B7" s="86" t="s">
        <v>13</v>
      </c>
      <c r="C7" s="87" t="s">
        <v>14</v>
      </c>
      <c r="D7" s="77">
        <v>5</v>
      </c>
      <c r="E7" s="88">
        <v>21440</v>
      </c>
      <c r="F7" s="88">
        <v>6432</v>
      </c>
      <c r="G7" s="85"/>
    </row>
    <row r="8" s="58" customFormat="1" customHeight="1" spans="1:7">
      <c r="A8" s="75" t="s">
        <v>15</v>
      </c>
      <c r="B8" s="84" t="s">
        <v>16</v>
      </c>
      <c r="C8" s="84"/>
      <c r="D8" s="81">
        <f>SUM(D9:D12)</f>
        <v>265</v>
      </c>
      <c r="E8" s="82">
        <f>SUM(E9:E12)</f>
        <v>1646837</v>
      </c>
      <c r="F8" s="82">
        <f>SUM(F9:F12)</f>
        <v>494051.1</v>
      </c>
      <c r="G8" s="83"/>
    </row>
    <row r="9" customHeight="1" spans="1:7">
      <c r="A9" s="85"/>
      <c r="B9" s="86" t="s">
        <v>17</v>
      </c>
      <c r="C9" s="87" t="s">
        <v>18</v>
      </c>
      <c r="D9" s="77">
        <v>1</v>
      </c>
      <c r="E9" s="88">
        <v>3907</v>
      </c>
      <c r="F9" s="88">
        <v>1172.1</v>
      </c>
      <c r="G9" s="85"/>
    </row>
    <row r="10" customHeight="1" spans="1:7">
      <c r="A10" s="85"/>
      <c r="B10" s="86" t="s">
        <v>17</v>
      </c>
      <c r="C10" s="87" t="s">
        <v>19</v>
      </c>
      <c r="D10" s="77">
        <v>37</v>
      </c>
      <c r="E10" s="88">
        <v>216769</v>
      </c>
      <c r="F10" s="88">
        <v>65030.7</v>
      </c>
      <c r="G10" s="85"/>
    </row>
    <row r="11" customHeight="1" spans="1:7">
      <c r="A11" s="85"/>
      <c r="B11" s="86" t="s">
        <v>17</v>
      </c>
      <c r="C11" s="87" t="s">
        <v>20</v>
      </c>
      <c r="D11" s="86">
        <v>226</v>
      </c>
      <c r="E11" s="88">
        <v>1419804</v>
      </c>
      <c r="F11" s="88">
        <v>425941.2</v>
      </c>
      <c r="G11" s="85"/>
    </row>
    <row r="12" customHeight="1" spans="1:7">
      <c r="A12" s="85"/>
      <c r="B12" s="86" t="s">
        <v>17</v>
      </c>
      <c r="C12" s="87" t="s">
        <v>21</v>
      </c>
      <c r="D12" s="77">
        <v>1</v>
      </c>
      <c r="E12" s="88">
        <v>6357</v>
      </c>
      <c r="F12" s="88">
        <v>1907.1</v>
      </c>
      <c r="G12" s="85"/>
    </row>
    <row r="13" s="58" customFormat="1" customHeight="1" spans="1:7">
      <c r="A13" s="75" t="s">
        <v>22</v>
      </c>
      <c r="B13" s="84" t="s">
        <v>23</v>
      </c>
      <c r="C13" s="84"/>
      <c r="D13" s="81">
        <f>SUM(D14:D17)</f>
        <v>21</v>
      </c>
      <c r="E13" s="82">
        <f>SUM(E14:E17)</f>
        <v>192151</v>
      </c>
      <c r="F13" s="82">
        <f>SUM(F14:F17)</f>
        <v>44697.3</v>
      </c>
      <c r="G13" s="83"/>
    </row>
    <row r="14" customHeight="1" spans="1:7">
      <c r="A14" s="85"/>
      <c r="B14" s="86" t="s">
        <v>24</v>
      </c>
      <c r="C14" s="87" t="s">
        <v>25</v>
      </c>
      <c r="D14" s="77">
        <v>9</v>
      </c>
      <c r="E14" s="88">
        <v>36991</v>
      </c>
      <c r="F14" s="88">
        <v>11097.3</v>
      </c>
      <c r="G14" s="85"/>
    </row>
    <row r="15" customHeight="1" spans="1:7">
      <c r="A15" s="85"/>
      <c r="B15" s="86" t="s">
        <v>24</v>
      </c>
      <c r="C15" s="87" t="s">
        <v>26</v>
      </c>
      <c r="D15" s="77">
        <v>1</v>
      </c>
      <c r="E15" s="88">
        <v>13156</v>
      </c>
      <c r="F15" s="88">
        <v>3000</v>
      </c>
      <c r="G15" s="85"/>
    </row>
    <row r="16" customHeight="1" spans="1:7">
      <c r="A16" s="85"/>
      <c r="B16" s="86" t="s">
        <v>24</v>
      </c>
      <c r="C16" s="87" t="s">
        <v>27</v>
      </c>
      <c r="D16" s="77">
        <v>2</v>
      </c>
      <c r="E16" s="88">
        <v>34326</v>
      </c>
      <c r="F16" s="88">
        <v>6000</v>
      </c>
      <c r="G16" s="85"/>
    </row>
    <row r="17" customHeight="1" spans="1:7">
      <c r="A17" s="85"/>
      <c r="B17" s="86" t="s">
        <v>24</v>
      </c>
      <c r="C17" s="87" t="s">
        <v>28</v>
      </c>
      <c r="D17" s="77">
        <v>9</v>
      </c>
      <c r="E17" s="88">
        <v>107678</v>
      </c>
      <c r="F17" s="88">
        <v>24600</v>
      </c>
      <c r="G17" s="85"/>
    </row>
    <row r="18" s="58" customFormat="1" customHeight="1" spans="1:7">
      <c r="A18" s="75" t="s">
        <v>29</v>
      </c>
      <c r="B18" s="84" t="s">
        <v>30</v>
      </c>
      <c r="C18" s="84"/>
      <c r="D18" s="81">
        <f>SUM(D19:D24)</f>
        <v>63</v>
      </c>
      <c r="E18" s="82">
        <f>SUM(E19:E24)</f>
        <v>256291</v>
      </c>
      <c r="F18" s="82">
        <f>SUM(F19:F24)</f>
        <v>76497.3</v>
      </c>
      <c r="G18" s="83"/>
    </row>
    <row r="19" customHeight="1" spans="1:7">
      <c r="A19" s="85"/>
      <c r="B19" s="86" t="s">
        <v>31</v>
      </c>
      <c r="C19" s="87" t="s">
        <v>32</v>
      </c>
      <c r="D19" s="77">
        <v>1</v>
      </c>
      <c r="E19" s="88">
        <v>2644</v>
      </c>
      <c r="F19" s="88">
        <v>793.2</v>
      </c>
      <c r="G19" s="85"/>
    </row>
    <row r="20" customHeight="1" spans="1:7">
      <c r="A20" s="85"/>
      <c r="B20" s="86" t="s">
        <v>31</v>
      </c>
      <c r="C20" s="87" t="s">
        <v>33</v>
      </c>
      <c r="D20" s="77">
        <v>7</v>
      </c>
      <c r="E20" s="88">
        <v>36116</v>
      </c>
      <c r="F20" s="88">
        <v>10834.8</v>
      </c>
      <c r="G20" s="85"/>
    </row>
    <row r="21" customHeight="1" spans="1:7">
      <c r="A21" s="85"/>
      <c r="B21" s="86" t="s">
        <v>31</v>
      </c>
      <c r="C21" s="87" t="s">
        <v>34</v>
      </c>
      <c r="D21" s="77">
        <v>2</v>
      </c>
      <c r="E21" s="88">
        <v>16360</v>
      </c>
      <c r="F21" s="88">
        <v>4908</v>
      </c>
      <c r="G21" s="85"/>
    </row>
    <row r="22" customHeight="1" spans="1:7">
      <c r="A22" s="85"/>
      <c r="B22" s="86" t="s">
        <v>31</v>
      </c>
      <c r="C22" s="87" t="s">
        <v>35</v>
      </c>
      <c r="D22" s="77">
        <v>7</v>
      </c>
      <c r="E22" s="88">
        <v>60980</v>
      </c>
      <c r="F22" s="88">
        <v>17904</v>
      </c>
      <c r="G22" s="85"/>
    </row>
    <row r="23" customHeight="1" spans="1:7">
      <c r="A23" s="85"/>
      <c r="B23" s="86" t="s">
        <v>31</v>
      </c>
      <c r="C23" s="87" t="s">
        <v>36</v>
      </c>
      <c r="D23" s="77">
        <v>10</v>
      </c>
      <c r="E23" s="88">
        <v>24088</v>
      </c>
      <c r="F23" s="88">
        <v>7226.4</v>
      </c>
      <c r="G23" s="85"/>
    </row>
    <row r="24" customHeight="1" spans="1:7">
      <c r="A24" s="85"/>
      <c r="B24" s="86" t="s">
        <v>31</v>
      </c>
      <c r="C24" s="87" t="s">
        <v>37</v>
      </c>
      <c r="D24" s="77">
        <v>36</v>
      </c>
      <c r="E24" s="88">
        <v>116103</v>
      </c>
      <c r="F24" s="88">
        <v>34830.9</v>
      </c>
      <c r="G24" s="85"/>
    </row>
    <row r="25" s="58" customFormat="1" customHeight="1" spans="1:7">
      <c r="A25" s="75" t="s">
        <v>38</v>
      </c>
      <c r="B25" s="84" t="s">
        <v>39</v>
      </c>
      <c r="C25" s="84"/>
      <c r="D25" s="81">
        <f>SUM(D26:D37)</f>
        <v>616</v>
      </c>
      <c r="E25" s="82">
        <f>SUM(E26:E37)</f>
        <v>2525826.11</v>
      </c>
      <c r="F25" s="82">
        <f>SUM(F26:F37)</f>
        <v>741938.13</v>
      </c>
      <c r="G25" s="83"/>
    </row>
    <row r="26" customHeight="1" spans="1:7">
      <c r="A26" s="85"/>
      <c r="B26" s="86" t="s">
        <v>40</v>
      </c>
      <c r="C26" s="87" t="s">
        <v>41</v>
      </c>
      <c r="D26" s="77">
        <v>31</v>
      </c>
      <c r="E26" s="88">
        <v>230610</v>
      </c>
      <c r="F26" s="88">
        <v>68853.3</v>
      </c>
      <c r="G26" s="85"/>
    </row>
    <row r="27" customHeight="1" spans="1:7">
      <c r="A27" s="85"/>
      <c r="B27" s="86" t="s">
        <v>40</v>
      </c>
      <c r="C27" s="87" t="s">
        <v>42</v>
      </c>
      <c r="D27" s="77">
        <v>1</v>
      </c>
      <c r="E27" s="88">
        <v>7980</v>
      </c>
      <c r="F27" s="88">
        <v>2394</v>
      </c>
      <c r="G27" s="85"/>
    </row>
    <row r="28" customHeight="1" spans="1:7">
      <c r="A28" s="85"/>
      <c r="B28" s="86" t="s">
        <v>40</v>
      </c>
      <c r="C28" s="87" t="s">
        <v>43</v>
      </c>
      <c r="D28" s="77">
        <v>120</v>
      </c>
      <c r="E28" s="88">
        <v>799173.31</v>
      </c>
      <c r="F28" s="88">
        <v>224271.99</v>
      </c>
      <c r="G28" s="85"/>
    </row>
    <row r="29" customHeight="1" spans="1:7">
      <c r="A29" s="85"/>
      <c r="B29" s="86" t="s">
        <v>40</v>
      </c>
      <c r="C29" s="87" t="s">
        <v>44</v>
      </c>
      <c r="D29" s="77">
        <v>4</v>
      </c>
      <c r="E29" s="88">
        <v>20586</v>
      </c>
      <c r="F29" s="88">
        <v>6175.8</v>
      </c>
      <c r="G29" s="85"/>
    </row>
    <row r="30" customHeight="1" spans="1:7">
      <c r="A30" s="85"/>
      <c r="B30" s="86" t="s">
        <v>40</v>
      </c>
      <c r="C30" s="87" t="s">
        <v>45</v>
      </c>
      <c r="D30" s="77">
        <v>39</v>
      </c>
      <c r="E30" s="88">
        <v>214903</v>
      </c>
      <c r="F30" s="88">
        <v>64470.9</v>
      </c>
      <c r="G30" s="85"/>
    </row>
    <row r="31" customHeight="1" spans="1:7">
      <c r="A31" s="85"/>
      <c r="B31" s="86" t="s">
        <v>40</v>
      </c>
      <c r="C31" s="87" t="s">
        <v>46</v>
      </c>
      <c r="D31" s="77">
        <v>8</v>
      </c>
      <c r="E31" s="88">
        <v>122680</v>
      </c>
      <c r="F31" s="88">
        <v>36804</v>
      </c>
      <c r="G31" s="85"/>
    </row>
    <row r="32" customHeight="1" spans="1:7">
      <c r="A32" s="85"/>
      <c r="B32" s="86" t="s">
        <v>40</v>
      </c>
      <c r="C32" s="87" t="s">
        <v>47</v>
      </c>
      <c r="D32" s="77">
        <v>3</v>
      </c>
      <c r="E32" s="88">
        <v>12499</v>
      </c>
      <c r="F32" s="88">
        <v>3749.7</v>
      </c>
      <c r="G32" s="85"/>
    </row>
    <row r="33" customHeight="1" spans="1:7">
      <c r="A33" s="85"/>
      <c r="B33" s="86" t="s">
        <v>40</v>
      </c>
      <c r="C33" s="87" t="s">
        <v>48</v>
      </c>
      <c r="D33" s="77">
        <v>66</v>
      </c>
      <c r="E33" s="88">
        <v>222480.8</v>
      </c>
      <c r="F33" s="88">
        <v>66744.24</v>
      </c>
      <c r="G33" s="85"/>
    </row>
    <row r="34" customHeight="1" spans="1:7">
      <c r="A34" s="85"/>
      <c r="B34" s="86" t="s">
        <v>40</v>
      </c>
      <c r="C34" s="87" t="s">
        <v>49</v>
      </c>
      <c r="D34" s="77">
        <v>20</v>
      </c>
      <c r="E34" s="88">
        <v>121085</v>
      </c>
      <c r="F34" s="88">
        <v>36325.5</v>
      </c>
      <c r="G34" s="85"/>
    </row>
    <row r="35" customHeight="1" spans="1:7">
      <c r="A35" s="85"/>
      <c r="B35" s="86" t="s">
        <v>40</v>
      </c>
      <c r="C35" s="87" t="s">
        <v>50</v>
      </c>
      <c r="D35" s="77">
        <v>1</v>
      </c>
      <c r="E35" s="88">
        <v>6857</v>
      </c>
      <c r="F35" s="88">
        <v>2057.1</v>
      </c>
      <c r="G35" s="85"/>
    </row>
    <row r="36" customHeight="1" spans="1:7">
      <c r="A36" s="85"/>
      <c r="B36" s="86" t="s">
        <v>40</v>
      </c>
      <c r="C36" s="87" t="s">
        <v>51</v>
      </c>
      <c r="D36" s="86">
        <v>319</v>
      </c>
      <c r="E36" s="88">
        <v>747276</v>
      </c>
      <c r="F36" s="88">
        <v>224182.8</v>
      </c>
      <c r="G36" s="85"/>
    </row>
    <row r="37" customHeight="1" spans="1:7">
      <c r="A37" s="85"/>
      <c r="B37" s="86" t="s">
        <v>40</v>
      </c>
      <c r="C37" s="87" t="s">
        <v>52</v>
      </c>
      <c r="D37" s="77">
        <v>4</v>
      </c>
      <c r="E37" s="88">
        <v>19696</v>
      </c>
      <c r="F37" s="88">
        <v>5908.8</v>
      </c>
      <c r="G37" s="85"/>
    </row>
    <row r="38" s="58" customFormat="1" customHeight="1" spans="1:7">
      <c r="A38" s="75" t="s">
        <v>53</v>
      </c>
      <c r="B38" s="84" t="s">
        <v>54</v>
      </c>
      <c r="C38" s="84"/>
      <c r="D38" s="81">
        <f>SUM(D39:D59)</f>
        <v>354</v>
      </c>
      <c r="E38" s="82">
        <f>SUM(E39:E59)</f>
        <v>2972918.8</v>
      </c>
      <c r="F38" s="82">
        <f>SUM(F39:F59)</f>
        <v>868280.64</v>
      </c>
      <c r="G38" s="83"/>
    </row>
    <row r="39" customHeight="1" spans="1:7">
      <c r="A39" s="85"/>
      <c r="B39" s="86" t="s">
        <v>55</v>
      </c>
      <c r="C39" s="87" t="s">
        <v>56</v>
      </c>
      <c r="D39" s="77">
        <v>8</v>
      </c>
      <c r="E39" s="88">
        <v>63779</v>
      </c>
      <c r="F39" s="88">
        <v>18893.7</v>
      </c>
      <c r="G39" s="85"/>
    </row>
    <row r="40" customHeight="1" spans="1:7">
      <c r="A40" s="85"/>
      <c r="B40" s="86" t="s">
        <v>55</v>
      </c>
      <c r="C40" s="87" t="s">
        <v>57</v>
      </c>
      <c r="D40" s="77">
        <v>2</v>
      </c>
      <c r="E40" s="88">
        <v>18177</v>
      </c>
      <c r="F40" s="88">
        <v>4675.5</v>
      </c>
      <c r="G40" s="85"/>
    </row>
    <row r="41" customHeight="1" spans="1:7">
      <c r="A41" s="85"/>
      <c r="B41" s="86" t="s">
        <v>55</v>
      </c>
      <c r="C41" s="87" t="s">
        <v>58</v>
      </c>
      <c r="D41" s="77">
        <v>3</v>
      </c>
      <c r="E41" s="88">
        <v>20770</v>
      </c>
      <c r="F41" s="88">
        <v>5934</v>
      </c>
      <c r="G41" s="85"/>
    </row>
    <row r="42" customHeight="1" spans="1:7">
      <c r="A42" s="85"/>
      <c r="B42" s="86" t="s">
        <v>55</v>
      </c>
      <c r="C42" s="87" t="s">
        <v>59</v>
      </c>
      <c r="D42" s="77">
        <v>5</v>
      </c>
      <c r="E42" s="88">
        <v>26100</v>
      </c>
      <c r="F42" s="88">
        <v>7830</v>
      </c>
      <c r="G42" s="85"/>
    </row>
    <row r="43" customHeight="1" spans="1:7">
      <c r="A43" s="85"/>
      <c r="B43" s="86" t="s">
        <v>55</v>
      </c>
      <c r="C43" s="87" t="s">
        <v>60</v>
      </c>
      <c r="D43" s="77">
        <v>5</v>
      </c>
      <c r="E43" s="88">
        <v>106926</v>
      </c>
      <c r="F43" s="88">
        <v>15000</v>
      </c>
      <c r="G43" s="85"/>
    </row>
    <row r="44" customHeight="1" spans="1:7">
      <c r="A44" s="85"/>
      <c r="B44" s="86" t="s">
        <v>55</v>
      </c>
      <c r="C44" s="87" t="s">
        <v>61</v>
      </c>
      <c r="D44" s="77">
        <v>47</v>
      </c>
      <c r="E44" s="88">
        <v>242987</v>
      </c>
      <c r="F44" s="88">
        <v>72896.1</v>
      </c>
      <c r="G44" s="85"/>
    </row>
    <row r="45" customHeight="1" spans="1:7">
      <c r="A45" s="85"/>
      <c r="B45" s="86" t="s">
        <v>55</v>
      </c>
      <c r="C45" s="87" t="s">
        <v>62</v>
      </c>
      <c r="D45" s="77">
        <v>7</v>
      </c>
      <c r="E45" s="88">
        <v>51508</v>
      </c>
      <c r="F45" s="88">
        <v>13443.6</v>
      </c>
      <c r="G45" s="85"/>
    </row>
    <row r="46" customHeight="1" spans="1:7">
      <c r="A46" s="85"/>
      <c r="B46" s="86" t="s">
        <v>55</v>
      </c>
      <c r="C46" s="87" t="s">
        <v>63</v>
      </c>
      <c r="D46" s="77">
        <v>13</v>
      </c>
      <c r="E46" s="88">
        <v>58894</v>
      </c>
      <c r="F46" s="88">
        <v>17668.2</v>
      </c>
      <c r="G46" s="85"/>
    </row>
    <row r="47" customHeight="1" spans="1:7">
      <c r="A47" s="85"/>
      <c r="B47" s="86" t="s">
        <v>55</v>
      </c>
      <c r="C47" s="87" t="s">
        <v>64</v>
      </c>
      <c r="D47" s="77">
        <v>30</v>
      </c>
      <c r="E47" s="88">
        <v>141568</v>
      </c>
      <c r="F47" s="88">
        <v>42470.4</v>
      </c>
      <c r="G47" s="85"/>
    </row>
    <row r="48" customHeight="1" spans="1:7">
      <c r="A48" s="85"/>
      <c r="B48" s="86" t="s">
        <v>55</v>
      </c>
      <c r="C48" s="87" t="s">
        <v>65</v>
      </c>
      <c r="D48" s="77">
        <v>18</v>
      </c>
      <c r="E48" s="88">
        <v>139185</v>
      </c>
      <c r="F48" s="88">
        <v>41755.5</v>
      </c>
      <c r="G48" s="85"/>
    </row>
    <row r="49" customHeight="1" spans="1:7">
      <c r="A49" s="85"/>
      <c r="B49" s="86" t="s">
        <v>55</v>
      </c>
      <c r="C49" s="87" t="s">
        <v>66</v>
      </c>
      <c r="D49" s="77">
        <v>13</v>
      </c>
      <c r="E49" s="88">
        <v>75989</v>
      </c>
      <c r="F49" s="88">
        <v>22796.7</v>
      </c>
      <c r="G49" s="85"/>
    </row>
    <row r="50" customHeight="1" spans="1:7">
      <c r="A50" s="85"/>
      <c r="B50" s="86" t="s">
        <v>55</v>
      </c>
      <c r="C50" s="87" t="s">
        <v>67</v>
      </c>
      <c r="D50" s="86">
        <v>2</v>
      </c>
      <c r="E50" s="88">
        <v>97380</v>
      </c>
      <c r="F50" s="88">
        <v>29214</v>
      </c>
      <c r="G50" s="85"/>
    </row>
    <row r="51" customHeight="1" spans="1:7">
      <c r="A51" s="85"/>
      <c r="B51" s="86" t="s">
        <v>55</v>
      </c>
      <c r="C51" s="87" t="s">
        <v>68</v>
      </c>
      <c r="D51" s="77">
        <v>55</v>
      </c>
      <c r="E51" s="88">
        <v>983800</v>
      </c>
      <c r="F51" s="88">
        <v>295140</v>
      </c>
      <c r="G51" s="85"/>
    </row>
    <row r="52" customHeight="1" spans="1:7">
      <c r="A52" s="85"/>
      <c r="B52" s="86" t="s">
        <v>55</v>
      </c>
      <c r="C52" s="87" t="s">
        <v>69</v>
      </c>
      <c r="D52" s="77">
        <v>7</v>
      </c>
      <c r="E52" s="88">
        <v>20092.8</v>
      </c>
      <c r="F52" s="88">
        <v>6027.84</v>
      </c>
      <c r="G52" s="85"/>
    </row>
    <row r="53" customHeight="1" spans="1:7">
      <c r="A53" s="85"/>
      <c r="B53" s="86" t="s">
        <v>55</v>
      </c>
      <c r="C53" s="87" t="s">
        <v>70</v>
      </c>
      <c r="D53" s="86">
        <v>18</v>
      </c>
      <c r="E53" s="88">
        <v>337160</v>
      </c>
      <c r="F53" s="88">
        <v>101148</v>
      </c>
      <c r="G53" s="85"/>
    </row>
    <row r="54" customHeight="1" spans="1:7">
      <c r="A54" s="85"/>
      <c r="B54" s="86" t="s">
        <v>55</v>
      </c>
      <c r="C54" s="87" t="s">
        <v>71</v>
      </c>
      <c r="D54" s="77">
        <v>1</v>
      </c>
      <c r="E54" s="88">
        <v>370</v>
      </c>
      <c r="F54" s="88">
        <v>111</v>
      </c>
      <c r="G54" s="85"/>
    </row>
    <row r="55" customHeight="1" spans="1:7">
      <c r="A55" s="85"/>
      <c r="B55" s="86" t="s">
        <v>55</v>
      </c>
      <c r="C55" s="87" t="s">
        <v>72</v>
      </c>
      <c r="D55" s="77">
        <v>73</v>
      </c>
      <c r="E55" s="88">
        <v>372149</v>
      </c>
      <c r="F55" s="88">
        <v>108450.9</v>
      </c>
      <c r="G55" s="85"/>
    </row>
    <row r="56" customHeight="1" spans="1:7">
      <c r="A56" s="85"/>
      <c r="B56" s="86" t="s">
        <v>55</v>
      </c>
      <c r="C56" s="87" t="s">
        <v>73</v>
      </c>
      <c r="D56" s="77">
        <v>6</v>
      </c>
      <c r="E56" s="88">
        <v>15245</v>
      </c>
      <c r="F56" s="88">
        <v>4573.5</v>
      </c>
      <c r="G56" s="85"/>
    </row>
    <row r="57" customHeight="1" spans="1:7">
      <c r="A57" s="85"/>
      <c r="B57" s="86" t="s">
        <v>55</v>
      </c>
      <c r="C57" s="87" t="s">
        <v>74</v>
      </c>
      <c r="D57" s="77">
        <v>27</v>
      </c>
      <c r="E57" s="88">
        <v>130173</v>
      </c>
      <c r="F57" s="88">
        <v>39051.9</v>
      </c>
      <c r="G57" s="85"/>
    </row>
    <row r="58" customHeight="1" spans="1:7">
      <c r="A58" s="85"/>
      <c r="B58" s="86" t="s">
        <v>55</v>
      </c>
      <c r="C58" s="87" t="s">
        <v>75</v>
      </c>
      <c r="D58" s="77">
        <v>7</v>
      </c>
      <c r="E58" s="88">
        <v>38073</v>
      </c>
      <c r="F58" s="88">
        <v>11421.9</v>
      </c>
      <c r="G58" s="85"/>
    </row>
    <row r="59" customHeight="1" spans="1:7">
      <c r="A59" s="85"/>
      <c r="B59" s="86" t="s">
        <v>55</v>
      </c>
      <c r="C59" s="87" t="s">
        <v>76</v>
      </c>
      <c r="D59" s="77">
        <v>7</v>
      </c>
      <c r="E59" s="88">
        <v>32593</v>
      </c>
      <c r="F59" s="88">
        <v>9777.9</v>
      </c>
      <c r="G59" s="85"/>
    </row>
    <row r="60" s="58" customFormat="1" customHeight="1" spans="1:7">
      <c r="A60" s="75" t="s">
        <v>77</v>
      </c>
      <c r="B60" s="84" t="s">
        <v>78</v>
      </c>
      <c r="C60" s="84"/>
      <c r="D60" s="81">
        <f>SUM(D61)</f>
        <v>1</v>
      </c>
      <c r="E60" s="82">
        <f>SUM(E61)</f>
        <v>5585</v>
      </c>
      <c r="F60" s="82">
        <f>SUM(F61)</f>
        <v>1675.5</v>
      </c>
      <c r="G60" s="83"/>
    </row>
    <row r="61" customHeight="1" spans="1:7">
      <c r="A61" s="85"/>
      <c r="B61" s="86" t="s">
        <v>79</v>
      </c>
      <c r="C61" s="87" t="s">
        <v>80</v>
      </c>
      <c r="D61" s="77">
        <v>1</v>
      </c>
      <c r="E61" s="88">
        <v>5585</v>
      </c>
      <c r="F61" s="88">
        <v>1675.5</v>
      </c>
      <c r="G61" s="85"/>
    </row>
    <row r="62" s="58" customFormat="1" customHeight="1" spans="1:7">
      <c r="A62" s="75" t="s">
        <v>81</v>
      </c>
      <c r="B62" s="84" t="s">
        <v>82</v>
      </c>
      <c r="C62" s="84"/>
      <c r="D62" s="81">
        <f>SUM(D63)</f>
        <v>2</v>
      </c>
      <c r="E62" s="82">
        <f>SUM(E63)</f>
        <v>-2202</v>
      </c>
      <c r="F62" s="82">
        <f>SUM(F63)</f>
        <v>-660.6</v>
      </c>
      <c r="G62" s="83"/>
    </row>
    <row r="63" customHeight="1" spans="1:7">
      <c r="A63" s="85"/>
      <c r="B63" s="86" t="s">
        <v>83</v>
      </c>
      <c r="C63" s="89" t="s">
        <v>84</v>
      </c>
      <c r="D63" s="86">
        <v>2</v>
      </c>
      <c r="E63" s="90">
        <v>-2202</v>
      </c>
      <c r="F63" s="90">
        <v>-660.6</v>
      </c>
      <c r="G63" s="85"/>
    </row>
    <row r="64" s="58" customFormat="1" customHeight="1" spans="1:7">
      <c r="A64" s="75" t="s">
        <v>85</v>
      </c>
      <c r="B64" s="84" t="s">
        <v>86</v>
      </c>
      <c r="C64" s="84"/>
      <c r="D64" s="81">
        <f>SUM(D65:D69)</f>
        <v>63</v>
      </c>
      <c r="E64" s="82">
        <f>SUM(E65:E69)</f>
        <v>453770</v>
      </c>
      <c r="F64" s="82">
        <f>SUM(F65:F69)</f>
        <v>121176</v>
      </c>
      <c r="G64" s="83"/>
    </row>
    <row r="65" customHeight="1" spans="1:7">
      <c r="A65" s="85"/>
      <c r="B65" s="86" t="s">
        <v>87</v>
      </c>
      <c r="C65" s="87" t="s">
        <v>88</v>
      </c>
      <c r="D65" s="86">
        <v>48</v>
      </c>
      <c r="E65" s="88">
        <v>275116</v>
      </c>
      <c r="F65" s="88">
        <v>82534.7999999999</v>
      </c>
      <c r="G65" s="85"/>
    </row>
    <row r="66" customHeight="1" spans="1:7">
      <c r="A66" s="85"/>
      <c r="B66" s="86" t="s">
        <v>87</v>
      </c>
      <c r="C66" s="87" t="s">
        <v>89</v>
      </c>
      <c r="D66" s="77">
        <v>5</v>
      </c>
      <c r="E66" s="88">
        <v>75170</v>
      </c>
      <c r="F66" s="88">
        <v>13137</v>
      </c>
      <c r="G66" s="85"/>
    </row>
    <row r="67" customHeight="1" spans="1:7">
      <c r="A67" s="85"/>
      <c r="B67" s="86" t="s">
        <v>87</v>
      </c>
      <c r="C67" s="87" t="s">
        <v>90</v>
      </c>
      <c r="D67" s="77">
        <v>3</v>
      </c>
      <c r="E67" s="88">
        <v>48470</v>
      </c>
      <c r="F67" s="88">
        <v>9000</v>
      </c>
      <c r="G67" s="85"/>
    </row>
    <row r="68" customHeight="1" spans="1:7">
      <c r="A68" s="85"/>
      <c r="B68" s="86" t="s">
        <v>87</v>
      </c>
      <c r="C68" s="87" t="s">
        <v>91</v>
      </c>
      <c r="D68" s="77">
        <v>4</v>
      </c>
      <c r="E68" s="88">
        <v>31321</v>
      </c>
      <c r="F68" s="88">
        <v>9396.3</v>
      </c>
      <c r="G68" s="85"/>
    </row>
    <row r="69" customHeight="1" spans="1:7">
      <c r="A69" s="85"/>
      <c r="B69" s="86" t="s">
        <v>87</v>
      </c>
      <c r="C69" s="87" t="s">
        <v>92</v>
      </c>
      <c r="D69" s="77">
        <v>3</v>
      </c>
      <c r="E69" s="88">
        <v>23693</v>
      </c>
      <c r="F69" s="88">
        <v>7107.9</v>
      </c>
      <c r="G69" s="85"/>
    </row>
    <row r="70" s="58" customFormat="1" customHeight="1" spans="1:7">
      <c r="A70" s="75" t="s">
        <v>93</v>
      </c>
      <c r="B70" s="84" t="s">
        <v>94</v>
      </c>
      <c r="C70" s="84"/>
      <c r="D70" s="81">
        <f>SUM(D71:D74)</f>
        <v>20</v>
      </c>
      <c r="E70" s="82">
        <f>SUM(E71:E74)</f>
        <v>167843</v>
      </c>
      <c r="F70" s="82">
        <f>SUM(F71:F74)</f>
        <v>47076.9</v>
      </c>
      <c r="G70" s="83"/>
    </row>
    <row r="71" customHeight="1" spans="1:7">
      <c r="A71" s="85"/>
      <c r="B71" s="86" t="s">
        <v>95</v>
      </c>
      <c r="C71" s="87" t="s">
        <v>96</v>
      </c>
      <c r="D71" s="77">
        <v>2</v>
      </c>
      <c r="E71" s="88">
        <v>43600</v>
      </c>
      <c r="F71" s="88">
        <v>13080</v>
      </c>
      <c r="G71" s="85"/>
    </row>
    <row r="72" customHeight="1" spans="1:7">
      <c r="A72" s="85"/>
      <c r="B72" s="86" t="s">
        <v>95</v>
      </c>
      <c r="C72" s="87" t="s">
        <v>97</v>
      </c>
      <c r="D72" s="77">
        <v>8</v>
      </c>
      <c r="E72" s="88">
        <v>57080</v>
      </c>
      <c r="F72" s="88">
        <v>17088</v>
      </c>
      <c r="G72" s="85"/>
    </row>
    <row r="73" customHeight="1" spans="1:7">
      <c r="A73" s="85"/>
      <c r="B73" s="86" t="s">
        <v>95</v>
      </c>
      <c r="C73" s="87" t="s">
        <v>98</v>
      </c>
      <c r="D73" s="77">
        <v>5</v>
      </c>
      <c r="E73" s="88">
        <v>11677</v>
      </c>
      <c r="F73" s="88">
        <v>3503.1</v>
      </c>
      <c r="G73" s="85"/>
    </row>
    <row r="74" customHeight="1" spans="1:7">
      <c r="A74" s="85"/>
      <c r="B74" s="86" t="s">
        <v>95</v>
      </c>
      <c r="C74" s="87" t="s">
        <v>99</v>
      </c>
      <c r="D74" s="77">
        <v>5</v>
      </c>
      <c r="E74" s="88">
        <v>55486</v>
      </c>
      <c r="F74" s="88">
        <v>13405.8</v>
      </c>
      <c r="G74" s="85"/>
    </row>
    <row r="75" s="58" customFormat="1" customHeight="1" spans="1:7">
      <c r="A75" s="75" t="s">
        <v>100</v>
      </c>
      <c r="B75" s="84" t="s">
        <v>101</v>
      </c>
      <c r="C75" s="84"/>
      <c r="D75" s="81">
        <f>SUM(D76:D77)</f>
        <v>3</v>
      </c>
      <c r="E75" s="82">
        <f>SUM(E76:E77)</f>
        <v>9792</v>
      </c>
      <c r="F75" s="82">
        <f>SUM(F76:F77)</f>
        <v>2937.6</v>
      </c>
      <c r="G75" s="83"/>
    </row>
    <row r="76" customHeight="1" spans="1:7">
      <c r="A76" s="85"/>
      <c r="B76" s="86" t="s">
        <v>102</v>
      </c>
      <c r="C76" s="87" t="s">
        <v>103</v>
      </c>
      <c r="D76" s="77">
        <v>2</v>
      </c>
      <c r="E76" s="88">
        <v>7960</v>
      </c>
      <c r="F76" s="88">
        <v>2388</v>
      </c>
      <c r="G76" s="85"/>
    </row>
    <row r="77" customHeight="1" spans="1:7">
      <c r="A77" s="85"/>
      <c r="B77" s="86" t="s">
        <v>102</v>
      </c>
      <c r="C77" s="87" t="s">
        <v>104</v>
      </c>
      <c r="D77" s="77">
        <v>1</v>
      </c>
      <c r="E77" s="88">
        <v>1832</v>
      </c>
      <c r="F77" s="88">
        <v>549.6</v>
      </c>
      <c r="G77" s="85"/>
    </row>
    <row r="78" s="58" customFormat="1" customHeight="1" spans="1:7">
      <c r="A78" s="75" t="s">
        <v>105</v>
      </c>
      <c r="B78" s="84" t="s">
        <v>106</v>
      </c>
      <c r="C78" s="84"/>
      <c r="D78" s="81">
        <f>SUM(D79)</f>
        <v>3</v>
      </c>
      <c r="E78" s="82">
        <f>SUM(E79)</f>
        <v>10940</v>
      </c>
      <c r="F78" s="82">
        <f>SUM(F79)</f>
        <v>3282</v>
      </c>
      <c r="G78" s="83"/>
    </row>
    <row r="79" customHeight="1" spans="1:7">
      <c r="A79" s="85"/>
      <c r="B79" s="86" t="s">
        <v>107</v>
      </c>
      <c r="C79" s="87" t="s">
        <v>108</v>
      </c>
      <c r="D79" s="77">
        <v>3</v>
      </c>
      <c r="E79" s="88">
        <v>10940</v>
      </c>
      <c r="F79" s="88">
        <v>3282</v>
      </c>
      <c r="G79" s="85"/>
    </row>
  </sheetData>
  <autoFilter xmlns:etc="http://www.wps.cn/officeDocument/2017/etCustomData" ref="A4:G79" etc:filterBottomFollowUsedRange="0">
    <extLst/>
  </autoFilter>
  <mergeCells count="16">
    <mergeCell ref="A1:G1"/>
    <mergeCell ref="A2:G2"/>
    <mergeCell ref="F3:G3"/>
    <mergeCell ref="B5:C5"/>
    <mergeCell ref="B6:C6"/>
    <mergeCell ref="B8:C8"/>
    <mergeCell ref="B13:C13"/>
    <mergeCell ref="B18:C18"/>
    <mergeCell ref="B25:C25"/>
    <mergeCell ref="B38:C38"/>
    <mergeCell ref="B60:C60"/>
    <mergeCell ref="B62:C62"/>
    <mergeCell ref="B64:C64"/>
    <mergeCell ref="B70:C70"/>
    <mergeCell ref="B75:C75"/>
    <mergeCell ref="B78:C78"/>
  </mergeCells>
  <pageMargins left="0.472222222222222" right="0.196527777777778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8"/>
  <sheetViews>
    <sheetView workbookViewId="0">
      <selection activeCell="A4" sqref="$A4:$XFD4"/>
    </sheetView>
  </sheetViews>
  <sheetFormatPr defaultColWidth="8.88888888888889" defaultRowHeight="14.4" outlineLevelCol="6"/>
  <cols>
    <col min="1" max="1" width="5" style="5" customWidth="1"/>
    <col min="2" max="2" width="7.66666666666667" style="6" customWidth="1"/>
    <col min="3" max="3" width="27.6666666666667" style="7" customWidth="1"/>
    <col min="4" max="4" width="9" style="8" customWidth="1"/>
    <col min="5" max="5" width="19.4444444444444" style="9" customWidth="1"/>
    <col min="6" max="6" width="18.1111111111111" style="9" customWidth="1"/>
    <col min="7" max="16384" width="8.88888888888889" style="1"/>
  </cols>
  <sheetData>
    <row r="1" s="1" customFormat="1" ht="17.4" spans="1:7">
      <c r="A1" s="10" t="s">
        <v>109</v>
      </c>
      <c r="B1" s="11"/>
      <c r="C1" s="12"/>
      <c r="D1" s="13"/>
      <c r="E1" s="14"/>
      <c r="F1" s="14"/>
      <c r="G1" s="11"/>
    </row>
    <row r="2" s="1" customFormat="1" ht="17.4" spans="1:7">
      <c r="A2" s="15" t="s">
        <v>110</v>
      </c>
      <c r="B2" s="11"/>
      <c r="C2" s="12"/>
      <c r="D2" s="13"/>
      <c r="E2" s="14"/>
      <c r="F2" s="14"/>
      <c r="G2" s="11"/>
    </row>
    <row r="3" s="1" customFormat="1" spans="1:7">
      <c r="A3" s="16"/>
      <c r="B3" s="17"/>
      <c r="C3" s="18"/>
      <c r="D3" s="19"/>
      <c r="E3" s="20"/>
      <c r="F3" s="21" t="s">
        <v>2</v>
      </c>
      <c r="G3" s="22"/>
    </row>
    <row r="4" s="1" customFormat="1" ht="30" customHeight="1" spans="1:7">
      <c r="A4" s="23" t="s">
        <v>3</v>
      </c>
      <c r="B4" s="24" t="s">
        <v>111</v>
      </c>
      <c r="C4" s="24" t="s">
        <v>112</v>
      </c>
      <c r="D4" s="25" t="s">
        <v>6</v>
      </c>
      <c r="E4" s="26" t="s">
        <v>113</v>
      </c>
      <c r="F4" s="26" t="s">
        <v>114</v>
      </c>
      <c r="G4" s="27" t="s">
        <v>115</v>
      </c>
    </row>
    <row r="5" s="1" customFormat="1" ht="30" customHeight="1" spans="1:7">
      <c r="A5" s="28"/>
      <c r="B5" s="29" t="s">
        <v>116</v>
      </c>
      <c r="C5" s="29"/>
      <c r="D5" s="30">
        <f>D6+D10+D14+D23+D30+D39+D61+D64+D66+D68+D73+D80+D85</f>
        <v>2004</v>
      </c>
      <c r="E5" s="31">
        <f>E6+E10+E14+E23+E30+E39+E61+E64+E66+E68+E73+E80+E85</f>
        <v>10925962.4</v>
      </c>
      <c r="F5" s="31">
        <f>F6+F10+F14+F23+F30+F39+F61+F64+F66+F68+F73+F80+F85</f>
        <v>3150893.1</v>
      </c>
      <c r="G5" s="27"/>
    </row>
    <row r="6" s="2" customFormat="1" ht="30" customHeight="1" spans="1:7">
      <c r="A6" s="30" t="s">
        <v>11</v>
      </c>
      <c r="B6" s="32" t="s">
        <v>12</v>
      </c>
      <c r="C6" s="33"/>
      <c r="D6" s="30">
        <f>SUM(D7:D9)</f>
        <v>21</v>
      </c>
      <c r="E6" s="31">
        <f>SUM(E7:E9)</f>
        <v>120941</v>
      </c>
      <c r="F6" s="31">
        <f>SUM(F7:F9)</f>
        <v>33507.9</v>
      </c>
      <c r="G6" s="34"/>
    </row>
    <row r="7" s="1" customFormat="1" ht="30" customHeight="1" spans="1:7">
      <c r="A7" s="35"/>
      <c r="B7" s="36" t="s">
        <v>117</v>
      </c>
      <c r="C7" s="37" t="s">
        <v>118</v>
      </c>
      <c r="D7" s="38">
        <v>4</v>
      </c>
      <c r="E7" s="39">
        <v>23543</v>
      </c>
      <c r="F7" s="39">
        <v>7062.9</v>
      </c>
      <c r="G7" s="40"/>
    </row>
    <row r="8" s="1" customFormat="1" ht="30" customHeight="1" spans="1:7">
      <c r="A8" s="35"/>
      <c r="B8" s="36" t="s">
        <v>117</v>
      </c>
      <c r="C8" s="37" t="s">
        <v>119</v>
      </c>
      <c r="D8" s="38">
        <v>8</v>
      </c>
      <c r="E8" s="41">
        <v>61702</v>
      </c>
      <c r="F8" s="41">
        <v>15736.2</v>
      </c>
      <c r="G8" s="40"/>
    </row>
    <row r="9" s="1" customFormat="1" ht="30" customHeight="1" spans="1:7">
      <c r="A9" s="35"/>
      <c r="B9" s="36" t="s">
        <v>117</v>
      </c>
      <c r="C9" s="37" t="s">
        <v>14</v>
      </c>
      <c r="D9" s="38">
        <v>9</v>
      </c>
      <c r="E9" s="41">
        <v>35696</v>
      </c>
      <c r="F9" s="41">
        <v>10708.8</v>
      </c>
      <c r="G9" s="40"/>
    </row>
    <row r="10" s="2" customFormat="1" ht="30" customHeight="1" spans="1:7">
      <c r="A10" s="42" t="s">
        <v>15</v>
      </c>
      <c r="B10" s="32" t="s">
        <v>16</v>
      </c>
      <c r="C10" s="33"/>
      <c r="D10" s="42">
        <f>D11+D12+D13</f>
        <v>84</v>
      </c>
      <c r="E10" s="43">
        <f>E11+E12+E13</f>
        <v>389100</v>
      </c>
      <c r="F10" s="43">
        <f>F11+F12+F13</f>
        <v>116730</v>
      </c>
      <c r="G10" s="44"/>
    </row>
    <row r="11" s="1" customFormat="1" ht="30" customHeight="1" spans="1:7">
      <c r="A11" s="35"/>
      <c r="B11" s="36" t="s">
        <v>120</v>
      </c>
      <c r="C11" s="37" t="s">
        <v>18</v>
      </c>
      <c r="D11" s="38">
        <v>4</v>
      </c>
      <c r="E11" s="41">
        <v>52666</v>
      </c>
      <c r="F11" s="41">
        <v>15799.8</v>
      </c>
      <c r="G11" s="40"/>
    </row>
    <row r="12" s="1" customFormat="1" ht="30" customHeight="1" spans="1:7">
      <c r="A12" s="35"/>
      <c r="B12" s="36" t="s">
        <v>120</v>
      </c>
      <c r="C12" s="37" t="s">
        <v>19</v>
      </c>
      <c r="D12" s="38">
        <v>17</v>
      </c>
      <c r="E12" s="41">
        <v>91636</v>
      </c>
      <c r="F12" s="41">
        <v>27490.8</v>
      </c>
      <c r="G12" s="40"/>
    </row>
    <row r="13" s="3" customFormat="1" ht="30" customHeight="1" spans="1:7">
      <c r="A13" s="45"/>
      <c r="B13" s="46" t="s">
        <v>120</v>
      </c>
      <c r="C13" s="47" t="s">
        <v>20</v>
      </c>
      <c r="D13" s="48">
        <v>63</v>
      </c>
      <c r="E13" s="49">
        <v>244798</v>
      </c>
      <c r="F13" s="49">
        <v>73439.3999999999</v>
      </c>
      <c r="G13" s="50"/>
    </row>
    <row r="14" s="4" customFormat="1" ht="30" customHeight="1" spans="1:7">
      <c r="A14" s="35" t="s">
        <v>22</v>
      </c>
      <c r="B14" s="32" t="s">
        <v>23</v>
      </c>
      <c r="C14" s="33"/>
      <c r="D14" s="42">
        <f>SUM(D15:D22)</f>
        <v>46</v>
      </c>
      <c r="E14" s="43">
        <f>SUM(E15:E22)</f>
        <v>513002</v>
      </c>
      <c r="F14" s="43">
        <f>SUM(F15:F22)</f>
        <v>122775</v>
      </c>
      <c r="G14" s="51"/>
    </row>
    <row r="15" s="1" customFormat="1" ht="30" customHeight="1" spans="1:7">
      <c r="A15" s="35"/>
      <c r="B15" s="36" t="s">
        <v>121</v>
      </c>
      <c r="C15" s="37" t="s">
        <v>122</v>
      </c>
      <c r="D15" s="38">
        <v>7</v>
      </c>
      <c r="E15" s="41">
        <v>36882</v>
      </c>
      <c r="F15" s="41">
        <v>10989.6</v>
      </c>
      <c r="G15" s="40"/>
    </row>
    <row r="16" s="1" customFormat="1" ht="30" customHeight="1" spans="1:7">
      <c r="A16" s="35"/>
      <c r="B16" s="36" t="s">
        <v>121</v>
      </c>
      <c r="C16" s="37" t="s">
        <v>123</v>
      </c>
      <c r="D16" s="38">
        <v>2</v>
      </c>
      <c r="E16" s="41">
        <v>52500</v>
      </c>
      <c r="F16" s="41">
        <v>15750</v>
      </c>
      <c r="G16" s="40"/>
    </row>
    <row r="17" s="1" customFormat="1" ht="30" customHeight="1" spans="1:7">
      <c r="A17" s="35"/>
      <c r="B17" s="36" t="s">
        <v>121</v>
      </c>
      <c r="C17" s="37" t="s">
        <v>124</v>
      </c>
      <c r="D17" s="38">
        <v>5</v>
      </c>
      <c r="E17" s="41">
        <v>39707</v>
      </c>
      <c r="F17" s="41">
        <v>11352.3</v>
      </c>
      <c r="G17" s="40"/>
    </row>
    <row r="18" s="1" customFormat="1" ht="30" customHeight="1" spans="1:7">
      <c r="A18" s="35"/>
      <c r="B18" s="36" t="s">
        <v>121</v>
      </c>
      <c r="C18" s="37" t="s">
        <v>25</v>
      </c>
      <c r="D18" s="38">
        <v>2</v>
      </c>
      <c r="E18" s="41">
        <v>10898</v>
      </c>
      <c r="F18" s="41">
        <v>3269.4</v>
      </c>
      <c r="G18" s="40"/>
    </row>
    <row r="19" s="1" customFormat="1" ht="30" customHeight="1" spans="1:7">
      <c r="A19" s="35"/>
      <c r="B19" s="36" t="s">
        <v>121</v>
      </c>
      <c r="C19" s="37" t="s">
        <v>26</v>
      </c>
      <c r="D19" s="38">
        <v>1</v>
      </c>
      <c r="E19" s="41">
        <v>9492</v>
      </c>
      <c r="F19" s="41">
        <v>2847.6</v>
      </c>
      <c r="G19" s="40"/>
    </row>
    <row r="20" s="1" customFormat="1" ht="30" customHeight="1" spans="1:7">
      <c r="A20" s="35"/>
      <c r="B20" s="36" t="s">
        <v>121</v>
      </c>
      <c r="C20" s="37" t="s">
        <v>27</v>
      </c>
      <c r="D20" s="38">
        <v>8</v>
      </c>
      <c r="E20" s="41">
        <v>136992</v>
      </c>
      <c r="F20" s="41">
        <v>24417.6</v>
      </c>
      <c r="G20" s="40"/>
    </row>
    <row r="21" s="1" customFormat="1" ht="30" customHeight="1" spans="1:7">
      <c r="A21" s="35"/>
      <c r="B21" s="36" t="s">
        <v>121</v>
      </c>
      <c r="C21" s="37" t="s">
        <v>28</v>
      </c>
      <c r="D21" s="38">
        <v>20</v>
      </c>
      <c r="E21" s="41">
        <v>212631</v>
      </c>
      <c r="F21" s="41">
        <v>51148.5</v>
      </c>
      <c r="G21" s="40"/>
    </row>
    <row r="22" s="1" customFormat="1" ht="30" customHeight="1" spans="1:7">
      <c r="A22" s="35"/>
      <c r="B22" s="36" t="s">
        <v>121</v>
      </c>
      <c r="C22" s="37" t="s">
        <v>125</v>
      </c>
      <c r="D22" s="38">
        <v>1</v>
      </c>
      <c r="E22" s="41">
        <v>13900</v>
      </c>
      <c r="F22" s="41">
        <v>3000</v>
      </c>
      <c r="G22" s="40"/>
    </row>
    <row r="23" s="2" customFormat="1" ht="30" customHeight="1" spans="1:7">
      <c r="A23" s="42" t="s">
        <v>29</v>
      </c>
      <c r="B23" s="32" t="s">
        <v>30</v>
      </c>
      <c r="C23" s="33"/>
      <c r="D23" s="42">
        <f>SUM(D24:D29)</f>
        <v>149</v>
      </c>
      <c r="E23" s="43">
        <f>SUM(E24:E29)</f>
        <v>725809</v>
      </c>
      <c r="F23" s="43">
        <f>SUM(F24:F29)</f>
        <v>214661.1</v>
      </c>
      <c r="G23" s="44"/>
    </row>
    <row r="24" s="1" customFormat="1" ht="30" customHeight="1" spans="1:7">
      <c r="A24" s="35"/>
      <c r="B24" s="36" t="s">
        <v>126</v>
      </c>
      <c r="C24" s="37" t="s">
        <v>127</v>
      </c>
      <c r="D24" s="38">
        <v>11</v>
      </c>
      <c r="E24" s="41">
        <v>85253</v>
      </c>
      <c r="F24" s="41">
        <v>23967.9</v>
      </c>
      <c r="G24" s="40"/>
    </row>
    <row r="25" s="1" customFormat="1" ht="30" customHeight="1" spans="1:7">
      <c r="A25" s="35"/>
      <c r="B25" s="36" t="s">
        <v>126</v>
      </c>
      <c r="C25" s="37" t="s">
        <v>32</v>
      </c>
      <c r="D25" s="38">
        <v>37</v>
      </c>
      <c r="E25" s="41">
        <v>214332</v>
      </c>
      <c r="F25" s="41">
        <v>63924</v>
      </c>
      <c r="G25" s="40"/>
    </row>
    <row r="26" s="1" customFormat="1" ht="30" customHeight="1" spans="1:7">
      <c r="A26" s="35"/>
      <c r="B26" s="36" t="s">
        <v>126</v>
      </c>
      <c r="C26" s="37" t="s">
        <v>33</v>
      </c>
      <c r="D26" s="38">
        <v>27</v>
      </c>
      <c r="E26" s="41">
        <v>137822</v>
      </c>
      <c r="F26" s="41">
        <v>40398.6</v>
      </c>
      <c r="G26" s="40"/>
    </row>
    <row r="27" s="1" customFormat="1" ht="30" customHeight="1" spans="1:7">
      <c r="A27" s="35"/>
      <c r="B27" s="36" t="s">
        <v>126</v>
      </c>
      <c r="C27" s="37" t="s">
        <v>34</v>
      </c>
      <c r="D27" s="38">
        <v>2</v>
      </c>
      <c r="E27" s="41">
        <v>12270</v>
      </c>
      <c r="F27" s="41">
        <v>3681</v>
      </c>
      <c r="G27" s="40"/>
    </row>
    <row r="28" s="1" customFormat="1" ht="30" customHeight="1" spans="1:7">
      <c r="A28" s="35"/>
      <c r="B28" s="36" t="s">
        <v>126</v>
      </c>
      <c r="C28" s="37" t="s">
        <v>35</v>
      </c>
      <c r="D28" s="38">
        <v>10</v>
      </c>
      <c r="E28" s="41">
        <v>71286</v>
      </c>
      <c r="F28" s="41">
        <v>21235.8</v>
      </c>
      <c r="G28" s="40"/>
    </row>
    <row r="29" s="1" customFormat="1" ht="30" customHeight="1" spans="1:7">
      <c r="A29" s="35"/>
      <c r="B29" s="36" t="s">
        <v>126</v>
      </c>
      <c r="C29" s="37" t="s">
        <v>37</v>
      </c>
      <c r="D29" s="38">
        <v>62</v>
      </c>
      <c r="E29" s="41">
        <v>204846</v>
      </c>
      <c r="F29" s="41">
        <v>61453.8</v>
      </c>
      <c r="G29" s="40"/>
    </row>
    <row r="30" s="2" customFormat="1" ht="30" customHeight="1" spans="1:7">
      <c r="A30" s="42" t="s">
        <v>38</v>
      </c>
      <c r="B30" s="32" t="s">
        <v>39</v>
      </c>
      <c r="C30" s="33"/>
      <c r="D30" s="42">
        <f>SUM(D31:D38)</f>
        <v>330</v>
      </c>
      <c r="E30" s="43">
        <f>SUM(E31:E38)</f>
        <v>1174084</v>
      </c>
      <c r="F30" s="43">
        <f>SUM(F31:F38)</f>
        <v>351761.7</v>
      </c>
      <c r="G30" s="44"/>
    </row>
    <row r="31" s="1" customFormat="1" ht="30" customHeight="1" spans="1:7">
      <c r="A31" s="35"/>
      <c r="B31" s="36" t="s">
        <v>128</v>
      </c>
      <c r="C31" s="37" t="s">
        <v>41</v>
      </c>
      <c r="D31" s="38">
        <v>23</v>
      </c>
      <c r="E31" s="41">
        <v>166196</v>
      </c>
      <c r="F31" s="41">
        <v>49635.3</v>
      </c>
      <c r="G31" s="40"/>
    </row>
    <row r="32" s="1" customFormat="1" ht="30" customHeight="1" spans="1:7">
      <c r="A32" s="35"/>
      <c r="B32" s="36" t="s">
        <v>128</v>
      </c>
      <c r="C32" s="37" t="s">
        <v>42</v>
      </c>
      <c r="D32" s="38">
        <v>2</v>
      </c>
      <c r="E32" s="41">
        <v>15580</v>
      </c>
      <c r="F32" s="41">
        <v>4674</v>
      </c>
      <c r="G32" s="40"/>
    </row>
    <row r="33" s="1" customFormat="1" ht="30" customHeight="1" spans="1:7">
      <c r="A33" s="35"/>
      <c r="B33" s="36" t="s">
        <v>128</v>
      </c>
      <c r="C33" s="37" t="s">
        <v>43</v>
      </c>
      <c r="D33" s="38">
        <v>34</v>
      </c>
      <c r="E33" s="41">
        <v>199446</v>
      </c>
      <c r="F33" s="41">
        <v>59833.8</v>
      </c>
      <c r="G33" s="40"/>
    </row>
    <row r="34" s="1" customFormat="1" ht="30" customHeight="1" spans="1:7">
      <c r="A34" s="35"/>
      <c r="B34" s="36" t="s">
        <v>128</v>
      </c>
      <c r="C34" s="37" t="s">
        <v>44</v>
      </c>
      <c r="D34" s="38">
        <v>2</v>
      </c>
      <c r="E34" s="41">
        <v>5600</v>
      </c>
      <c r="F34" s="41">
        <v>1680</v>
      </c>
      <c r="G34" s="40"/>
    </row>
    <row r="35" s="1" customFormat="1" ht="30" customHeight="1" spans="1:7">
      <c r="A35" s="35"/>
      <c r="B35" s="36" t="s">
        <v>128</v>
      </c>
      <c r="C35" s="37" t="s">
        <v>45</v>
      </c>
      <c r="D35" s="38">
        <v>56</v>
      </c>
      <c r="E35" s="41">
        <v>267586</v>
      </c>
      <c r="F35" s="41">
        <v>80275.7999999999</v>
      </c>
      <c r="G35" s="40"/>
    </row>
    <row r="36" s="1" customFormat="1" ht="30" customHeight="1" spans="1:7">
      <c r="A36" s="35"/>
      <c r="B36" s="36" t="s">
        <v>128</v>
      </c>
      <c r="C36" s="37" t="s">
        <v>49</v>
      </c>
      <c r="D36" s="38">
        <v>16</v>
      </c>
      <c r="E36" s="41">
        <v>78610</v>
      </c>
      <c r="F36" s="41">
        <v>23583</v>
      </c>
      <c r="G36" s="40"/>
    </row>
    <row r="37" s="1" customFormat="1" ht="30" customHeight="1" spans="1:7">
      <c r="A37" s="35"/>
      <c r="B37" s="36" t="s">
        <v>128</v>
      </c>
      <c r="C37" s="37" t="s">
        <v>51</v>
      </c>
      <c r="D37" s="38">
        <v>196</v>
      </c>
      <c r="E37" s="41">
        <v>440875</v>
      </c>
      <c r="F37" s="41">
        <v>132022.5</v>
      </c>
      <c r="G37" s="40"/>
    </row>
    <row r="38" s="1" customFormat="1" ht="30" customHeight="1" spans="1:7">
      <c r="A38" s="35"/>
      <c r="B38" s="36" t="s">
        <v>128</v>
      </c>
      <c r="C38" s="37" t="s">
        <v>52</v>
      </c>
      <c r="D38" s="38">
        <v>1</v>
      </c>
      <c r="E38" s="41">
        <v>191</v>
      </c>
      <c r="F38" s="41">
        <v>57.3</v>
      </c>
      <c r="G38" s="40"/>
    </row>
    <row r="39" s="1" customFormat="1" ht="30" customHeight="1" spans="1:7">
      <c r="A39" s="35" t="s">
        <v>53</v>
      </c>
      <c r="B39" s="32" t="s">
        <v>54</v>
      </c>
      <c r="C39" s="33"/>
      <c r="D39" s="42">
        <f>SUM(D40:D60)</f>
        <v>1112</v>
      </c>
      <c r="E39" s="43">
        <f>SUM(E40:E60)</f>
        <v>6075222</v>
      </c>
      <c r="F39" s="43">
        <f>SUM(F40:F60)</f>
        <v>1794039.3</v>
      </c>
      <c r="G39" s="40"/>
    </row>
    <row r="40" s="1" customFormat="1" ht="30" customHeight="1" spans="1:7">
      <c r="A40" s="35"/>
      <c r="B40" s="36" t="s">
        <v>129</v>
      </c>
      <c r="C40" s="37" t="s">
        <v>56</v>
      </c>
      <c r="D40" s="38">
        <v>33</v>
      </c>
      <c r="E40" s="41">
        <v>159917</v>
      </c>
      <c r="F40" s="41">
        <v>47825.1</v>
      </c>
      <c r="G40" s="40"/>
    </row>
    <row r="41" s="1" customFormat="1" ht="30" customHeight="1" spans="1:7">
      <c r="A41" s="35"/>
      <c r="B41" s="36" t="s">
        <v>129</v>
      </c>
      <c r="C41" s="37" t="s">
        <v>57</v>
      </c>
      <c r="D41" s="38">
        <v>12</v>
      </c>
      <c r="E41" s="41">
        <v>103588</v>
      </c>
      <c r="F41" s="41">
        <v>28137</v>
      </c>
      <c r="G41" s="40"/>
    </row>
    <row r="42" s="1" customFormat="1" ht="30" customHeight="1" spans="1:7">
      <c r="A42" s="35"/>
      <c r="B42" s="36" t="s">
        <v>129</v>
      </c>
      <c r="C42" s="37" t="s">
        <v>58</v>
      </c>
      <c r="D42" s="38">
        <v>3</v>
      </c>
      <c r="E42" s="41">
        <v>27160</v>
      </c>
      <c r="F42" s="41">
        <v>7554</v>
      </c>
      <c r="G42" s="40"/>
    </row>
    <row r="43" s="1" customFormat="1" ht="30" customHeight="1" spans="1:7">
      <c r="A43" s="35"/>
      <c r="B43" s="36" t="s">
        <v>129</v>
      </c>
      <c r="C43" s="37" t="s">
        <v>59</v>
      </c>
      <c r="D43" s="38">
        <v>5</v>
      </c>
      <c r="E43" s="41">
        <v>26871</v>
      </c>
      <c r="F43" s="41">
        <v>8061.3</v>
      </c>
      <c r="G43" s="40"/>
    </row>
    <row r="44" s="1" customFormat="1" ht="30" customHeight="1" spans="1:7">
      <c r="A44" s="35"/>
      <c r="B44" s="36" t="s">
        <v>129</v>
      </c>
      <c r="C44" s="37" t="s">
        <v>60</v>
      </c>
      <c r="D44" s="38">
        <v>10</v>
      </c>
      <c r="E44" s="41">
        <v>179970</v>
      </c>
      <c r="F44" s="41">
        <v>29147.1</v>
      </c>
      <c r="G44" s="40"/>
    </row>
    <row r="45" s="1" customFormat="1" ht="30" customHeight="1" spans="1:7">
      <c r="A45" s="35"/>
      <c r="B45" s="36" t="s">
        <v>129</v>
      </c>
      <c r="C45" s="37" t="s">
        <v>61</v>
      </c>
      <c r="D45" s="38">
        <v>52</v>
      </c>
      <c r="E45" s="41">
        <v>273560</v>
      </c>
      <c r="F45" s="41">
        <v>82068</v>
      </c>
      <c r="G45" s="40"/>
    </row>
    <row r="46" s="1" customFormat="1" ht="30" customHeight="1" spans="1:7">
      <c r="A46" s="35"/>
      <c r="B46" s="36" t="s">
        <v>129</v>
      </c>
      <c r="C46" s="37" t="s">
        <v>62</v>
      </c>
      <c r="D46" s="38">
        <v>1</v>
      </c>
      <c r="E46" s="41">
        <v>2644</v>
      </c>
      <c r="F46" s="41">
        <v>793.2</v>
      </c>
      <c r="G46" s="40"/>
    </row>
    <row r="47" s="1" customFormat="1" ht="30" customHeight="1" spans="1:7">
      <c r="A47" s="35"/>
      <c r="B47" s="36" t="s">
        <v>129</v>
      </c>
      <c r="C47" s="37" t="s">
        <v>63</v>
      </c>
      <c r="D47" s="38">
        <v>14</v>
      </c>
      <c r="E47" s="41">
        <v>81460</v>
      </c>
      <c r="F47" s="41">
        <v>24438</v>
      </c>
      <c r="G47" s="40"/>
    </row>
    <row r="48" s="1" customFormat="1" ht="30" customHeight="1" spans="1:7">
      <c r="A48" s="35"/>
      <c r="B48" s="36" t="s">
        <v>129</v>
      </c>
      <c r="C48" s="37" t="s">
        <v>64</v>
      </c>
      <c r="D48" s="38">
        <v>132</v>
      </c>
      <c r="E48" s="41">
        <v>564242</v>
      </c>
      <c r="F48" s="41">
        <v>169272.6</v>
      </c>
      <c r="G48" s="40"/>
    </row>
    <row r="49" s="1" customFormat="1" ht="30" customHeight="1" spans="1:7">
      <c r="A49" s="35"/>
      <c r="B49" s="36" t="s">
        <v>129</v>
      </c>
      <c r="C49" s="37" t="s">
        <v>65</v>
      </c>
      <c r="D49" s="38">
        <v>126</v>
      </c>
      <c r="E49" s="41">
        <v>556616</v>
      </c>
      <c r="F49" s="41">
        <v>166984.8</v>
      </c>
      <c r="G49" s="40"/>
    </row>
    <row r="50" s="1" customFormat="1" ht="30" customHeight="1" spans="1:7">
      <c r="A50" s="35"/>
      <c r="B50" s="36" t="s">
        <v>129</v>
      </c>
      <c r="C50" s="37" t="s">
        <v>66</v>
      </c>
      <c r="D50" s="38">
        <v>17</v>
      </c>
      <c r="E50" s="41">
        <v>59162</v>
      </c>
      <c r="F50" s="41">
        <v>17748.6</v>
      </c>
      <c r="G50" s="40"/>
    </row>
    <row r="51" s="1" customFormat="1" ht="30" customHeight="1" spans="1:7">
      <c r="A51" s="35"/>
      <c r="B51" s="36" t="s">
        <v>129</v>
      </c>
      <c r="C51" s="37" t="s">
        <v>67</v>
      </c>
      <c r="D51" s="38">
        <v>6</v>
      </c>
      <c r="E51" s="41">
        <v>116280</v>
      </c>
      <c r="F51" s="41">
        <v>34884</v>
      </c>
      <c r="G51" s="40"/>
    </row>
    <row r="52" s="1" customFormat="1" ht="30" customHeight="1" spans="1:7">
      <c r="A52" s="35"/>
      <c r="B52" s="36" t="s">
        <v>129</v>
      </c>
      <c r="C52" s="37" t="s">
        <v>68</v>
      </c>
      <c r="D52" s="38">
        <v>0</v>
      </c>
      <c r="E52" s="41">
        <v>25000</v>
      </c>
      <c r="F52" s="41">
        <v>7500</v>
      </c>
      <c r="G52" s="40"/>
    </row>
    <row r="53" s="1" customFormat="1" ht="30" customHeight="1" spans="1:7">
      <c r="A53" s="35"/>
      <c r="B53" s="36" t="s">
        <v>129</v>
      </c>
      <c r="C53" s="37" t="s">
        <v>69</v>
      </c>
      <c r="D53" s="38">
        <v>10</v>
      </c>
      <c r="E53" s="41">
        <v>35671</v>
      </c>
      <c r="F53" s="41">
        <v>10701.3</v>
      </c>
      <c r="G53" s="40"/>
    </row>
    <row r="54" s="1" customFormat="1" ht="30" customHeight="1" spans="1:7">
      <c r="A54" s="35"/>
      <c r="B54" s="36" t="s">
        <v>129</v>
      </c>
      <c r="C54" s="37" t="s">
        <v>70</v>
      </c>
      <c r="D54" s="38">
        <v>33</v>
      </c>
      <c r="E54" s="41">
        <v>907000</v>
      </c>
      <c r="F54" s="41">
        <v>272100</v>
      </c>
      <c r="G54" s="40"/>
    </row>
    <row r="55" s="1" customFormat="1" ht="30" customHeight="1" spans="1:7">
      <c r="A55" s="35"/>
      <c r="B55" s="36" t="s">
        <v>129</v>
      </c>
      <c r="C55" s="37" t="s">
        <v>72</v>
      </c>
      <c r="D55" s="38">
        <v>391</v>
      </c>
      <c r="E55" s="41">
        <v>1741023</v>
      </c>
      <c r="F55" s="41">
        <v>522306.900000002</v>
      </c>
      <c r="G55" s="40"/>
    </row>
    <row r="56" s="1" customFormat="1" ht="30" customHeight="1" spans="1:7">
      <c r="A56" s="35"/>
      <c r="B56" s="36" t="s">
        <v>129</v>
      </c>
      <c r="C56" s="37" t="s">
        <v>73</v>
      </c>
      <c r="D56" s="38">
        <v>49</v>
      </c>
      <c r="E56" s="41">
        <v>221339</v>
      </c>
      <c r="F56" s="41">
        <v>66401.7</v>
      </c>
      <c r="G56" s="40"/>
    </row>
    <row r="57" s="1" customFormat="1" ht="30" customHeight="1" spans="1:7">
      <c r="A57" s="35"/>
      <c r="B57" s="36" t="s">
        <v>129</v>
      </c>
      <c r="C57" s="37" t="s">
        <v>74</v>
      </c>
      <c r="D57" s="38">
        <v>121</v>
      </c>
      <c r="E57" s="41">
        <v>551179</v>
      </c>
      <c r="F57" s="41">
        <v>165353.7</v>
      </c>
      <c r="G57" s="40"/>
    </row>
    <row r="58" s="1" customFormat="1" ht="30" customHeight="1" spans="1:7">
      <c r="A58" s="35"/>
      <c r="B58" s="36" t="s">
        <v>129</v>
      </c>
      <c r="C58" s="37" t="s">
        <v>75</v>
      </c>
      <c r="D58" s="38">
        <v>48</v>
      </c>
      <c r="E58" s="41">
        <v>243445</v>
      </c>
      <c r="F58" s="41">
        <v>73033.5</v>
      </c>
      <c r="G58" s="40"/>
    </row>
    <row r="59" s="1" customFormat="1" ht="30" customHeight="1" spans="1:7">
      <c r="A59" s="35"/>
      <c r="B59" s="36" t="s">
        <v>129</v>
      </c>
      <c r="C59" s="37" t="s">
        <v>130</v>
      </c>
      <c r="D59" s="38">
        <v>1</v>
      </c>
      <c r="E59" s="41">
        <v>172</v>
      </c>
      <c r="F59" s="41">
        <v>51.6</v>
      </c>
      <c r="G59" s="40"/>
    </row>
    <row r="60" s="1" customFormat="1" ht="30" customHeight="1" spans="1:7">
      <c r="A60" s="35"/>
      <c r="B60" s="36" t="s">
        <v>129</v>
      </c>
      <c r="C60" s="37" t="s">
        <v>76</v>
      </c>
      <c r="D60" s="38">
        <v>48</v>
      </c>
      <c r="E60" s="41">
        <v>198923</v>
      </c>
      <c r="F60" s="41">
        <v>59676.9</v>
      </c>
      <c r="G60" s="40"/>
    </row>
    <row r="61" s="3" customFormat="1" ht="30" customHeight="1" spans="1:7">
      <c r="A61" s="45" t="s">
        <v>77</v>
      </c>
      <c r="B61" s="52" t="s">
        <v>131</v>
      </c>
      <c r="C61" s="53"/>
      <c r="D61" s="54">
        <f>D62+D63</f>
        <v>30</v>
      </c>
      <c r="E61" s="55">
        <f>E62+E63</f>
        <v>154126</v>
      </c>
      <c r="F61" s="55">
        <f>F62+F63</f>
        <v>44925.3</v>
      </c>
      <c r="G61" s="50"/>
    </row>
    <row r="62" s="1" customFormat="1" ht="30" customHeight="1" spans="1:7">
      <c r="A62" s="35"/>
      <c r="B62" s="36" t="s">
        <v>132</v>
      </c>
      <c r="C62" s="37" t="s">
        <v>80</v>
      </c>
      <c r="D62" s="38">
        <v>29</v>
      </c>
      <c r="E62" s="41">
        <v>146146</v>
      </c>
      <c r="F62" s="41">
        <v>42531.3</v>
      </c>
      <c r="G62" s="40"/>
    </row>
    <row r="63" s="1" customFormat="1" ht="30" customHeight="1" spans="1:7">
      <c r="A63" s="35"/>
      <c r="B63" s="36" t="s">
        <v>132</v>
      </c>
      <c r="C63" s="37" t="s">
        <v>133</v>
      </c>
      <c r="D63" s="38">
        <v>1</v>
      </c>
      <c r="E63" s="41">
        <v>7980</v>
      </c>
      <c r="F63" s="41">
        <v>2394</v>
      </c>
      <c r="G63" s="40"/>
    </row>
    <row r="64" s="1" customFormat="1" ht="30" customHeight="1" spans="1:7">
      <c r="A64" s="35" t="s">
        <v>81</v>
      </c>
      <c r="B64" s="32" t="s">
        <v>82</v>
      </c>
      <c r="C64" s="33"/>
      <c r="D64" s="42">
        <f>D65</f>
        <v>1</v>
      </c>
      <c r="E64" s="43">
        <f>E65</f>
        <v>1590</v>
      </c>
      <c r="F64" s="43">
        <f>F65</f>
        <v>477</v>
      </c>
      <c r="G64" s="40"/>
    </row>
    <row r="65" s="1" customFormat="1" ht="30" customHeight="1" spans="1:7">
      <c r="A65" s="35"/>
      <c r="B65" s="36" t="s">
        <v>134</v>
      </c>
      <c r="C65" s="37" t="s">
        <v>84</v>
      </c>
      <c r="D65" s="38">
        <v>1</v>
      </c>
      <c r="E65" s="41">
        <v>1590</v>
      </c>
      <c r="F65" s="41">
        <v>477</v>
      </c>
      <c r="G65" s="40"/>
    </row>
    <row r="66" s="3" customFormat="1" ht="30" customHeight="1" spans="1:7">
      <c r="A66" s="45" t="s">
        <v>85</v>
      </c>
      <c r="B66" s="52" t="s">
        <v>135</v>
      </c>
      <c r="C66" s="53"/>
      <c r="D66" s="54">
        <f>D67</f>
        <v>13</v>
      </c>
      <c r="E66" s="55">
        <f>E67</f>
        <v>87382</v>
      </c>
      <c r="F66" s="55">
        <f>F67</f>
        <v>22914.6</v>
      </c>
      <c r="G66" s="50"/>
    </row>
    <row r="67" s="1" customFormat="1" ht="30" customHeight="1" spans="1:7">
      <c r="A67" s="35"/>
      <c r="B67" s="36" t="s">
        <v>136</v>
      </c>
      <c r="C67" s="37" t="s">
        <v>137</v>
      </c>
      <c r="D67" s="38">
        <v>13</v>
      </c>
      <c r="E67" s="41">
        <v>87382</v>
      </c>
      <c r="F67" s="41">
        <v>22914.6</v>
      </c>
      <c r="G67" s="40"/>
    </row>
    <row r="68" s="1" customFormat="1" ht="30" customHeight="1" spans="1:7">
      <c r="A68" s="35" t="s">
        <v>93</v>
      </c>
      <c r="B68" s="32" t="s">
        <v>86</v>
      </c>
      <c r="C68" s="33"/>
      <c r="D68" s="42">
        <f>SUM(D69:D72)</f>
        <v>97</v>
      </c>
      <c r="E68" s="43">
        <f>SUM(E69:E72)</f>
        <v>646567</v>
      </c>
      <c r="F68" s="43">
        <f>SUM(F69:F72)</f>
        <v>182829</v>
      </c>
      <c r="G68" s="40"/>
    </row>
    <row r="69" s="1" customFormat="1" ht="30" customHeight="1" spans="1:7">
      <c r="A69" s="35"/>
      <c r="B69" s="36" t="s">
        <v>138</v>
      </c>
      <c r="C69" s="37" t="s">
        <v>88</v>
      </c>
      <c r="D69" s="38">
        <v>76</v>
      </c>
      <c r="E69" s="41">
        <v>464006</v>
      </c>
      <c r="F69" s="41">
        <v>139201.8</v>
      </c>
      <c r="G69" s="40"/>
    </row>
    <row r="70" s="1" customFormat="1" ht="30" customHeight="1" spans="1:7">
      <c r="A70" s="35"/>
      <c r="B70" s="36" t="s">
        <v>138</v>
      </c>
      <c r="C70" s="37" t="s">
        <v>89</v>
      </c>
      <c r="D70" s="38">
        <v>9</v>
      </c>
      <c r="E70" s="41">
        <v>90067</v>
      </c>
      <c r="F70" s="41">
        <v>19773</v>
      </c>
      <c r="G70" s="40"/>
    </row>
    <row r="71" s="1" customFormat="1" ht="30" customHeight="1" spans="1:7">
      <c r="A71" s="35"/>
      <c r="B71" s="36" t="s">
        <v>138</v>
      </c>
      <c r="C71" s="37" t="s">
        <v>139</v>
      </c>
      <c r="D71" s="38">
        <v>5</v>
      </c>
      <c r="E71" s="41">
        <v>58180</v>
      </c>
      <c r="F71" s="41">
        <v>13560</v>
      </c>
      <c r="G71" s="40"/>
    </row>
    <row r="72" s="1" customFormat="1" ht="30" customHeight="1" spans="1:7">
      <c r="A72" s="35"/>
      <c r="B72" s="36" t="s">
        <v>138</v>
      </c>
      <c r="C72" s="37" t="s">
        <v>92</v>
      </c>
      <c r="D72" s="38">
        <v>7</v>
      </c>
      <c r="E72" s="41">
        <v>34314</v>
      </c>
      <c r="F72" s="41">
        <v>10294.2</v>
      </c>
      <c r="G72" s="40"/>
    </row>
    <row r="73" s="1" customFormat="1" ht="30" customHeight="1" spans="1:7">
      <c r="A73" s="35" t="s">
        <v>100</v>
      </c>
      <c r="B73" s="32" t="s">
        <v>94</v>
      </c>
      <c r="C73" s="33"/>
      <c r="D73" s="42">
        <f>SUM(D74:D79)</f>
        <v>91</v>
      </c>
      <c r="E73" s="43">
        <f>SUM(E74:E79)</f>
        <v>887431</v>
      </c>
      <c r="F73" s="43">
        <f>SUM(F74:F79)</f>
        <v>224028</v>
      </c>
      <c r="G73" s="40"/>
    </row>
    <row r="74" s="1" customFormat="1" ht="30" customHeight="1" spans="1:7">
      <c r="A74" s="35"/>
      <c r="B74" s="36" t="s">
        <v>140</v>
      </c>
      <c r="C74" s="37" t="s">
        <v>141</v>
      </c>
      <c r="D74" s="38">
        <v>1</v>
      </c>
      <c r="E74" s="41">
        <v>520</v>
      </c>
      <c r="F74" s="41">
        <v>156</v>
      </c>
      <c r="G74" s="40"/>
    </row>
    <row r="75" s="1" customFormat="1" ht="30" customHeight="1" spans="1:7">
      <c r="A75" s="35"/>
      <c r="B75" s="36" t="s">
        <v>140</v>
      </c>
      <c r="C75" s="37" t="s">
        <v>96</v>
      </c>
      <c r="D75" s="38">
        <v>5</v>
      </c>
      <c r="E75" s="41">
        <v>95880</v>
      </c>
      <c r="F75" s="41">
        <v>28764</v>
      </c>
      <c r="G75" s="40"/>
    </row>
    <row r="76" s="1" customFormat="1" ht="30" customHeight="1" spans="1:7">
      <c r="A76" s="35"/>
      <c r="B76" s="36" t="s">
        <v>140</v>
      </c>
      <c r="C76" s="37" t="s">
        <v>142</v>
      </c>
      <c r="D76" s="38">
        <v>6</v>
      </c>
      <c r="E76" s="41">
        <v>58428</v>
      </c>
      <c r="F76" s="41">
        <v>14229.6</v>
      </c>
      <c r="G76" s="40"/>
    </row>
    <row r="77" s="1" customFormat="1" ht="30" customHeight="1" spans="1:7">
      <c r="A77" s="35"/>
      <c r="B77" s="36" t="s">
        <v>140</v>
      </c>
      <c r="C77" s="37" t="s">
        <v>97</v>
      </c>
      <c r="D77" s="38">
        <v>22</v>
      </c>
      <c r="E77" s="41">
        <v>107270</v>
      </c>
      <c r="F77" s="41">
        <v>32181</v>
      </c>
      <c r="G77" s="40"/>
    </row>
    <row r="78" s="1" customFormat="1" ht="30" customHeight="1" spans="1:7">
      <c r="A78" s="35"/>
      <c r="B78" s="36" t="s">
        <v>140</v>
      </c>
      <c r="C78" s="37" t="s">
        <v>98</v>
      </c>
      <c r="D78" s="38">
        <v>2</v>
      </c>
      <c r="E78" s="41">
        <v>6398</v>
      </c>
      <c r="F78" s="41">
        <v>1919.4</v>
      </c>
      <c r="G78" s="40"/>
    </row>
    <row r="79" s="1" customFormat="1" ht="30" customHeight="1" spans="1:7">
      <c r="A79" s="35"/>
      <c r="B79" s="36" t="s">
        <v>140</v>
      </c>
      <c r="C79" s="37" t="s">
        <v>99</v>
      </c>
      <c r="D79" s="38">
        <v>55</v>
      </c>
      <c r="E79" s="41">
        <v>618935</v>
      </c>
      <c r="F79" s="41">
        <v>146778</v>
      </c>
      <c r="G79" s="40"/>
    </row>
    <row r="80" s="1" customFormat="1" ht="30" customHeight="1" spans="1:7">
      <c r="A80" s="35" t="s">
        <v>105</v>
      </c>
      <c r="B80" s="32" t="s">
        <v>101</v>
      </c>
      <c r="C80" s="33"/>
      <c r="D80" s="42">
        <f>SUM(D81:D84)</f>
        <v>18</v>
      </c>
      <c r="E80" s="43">
        <f>SUM(E81:E84)</f>
        <v>92392</v>
      </c>
      <c r="F80" s="43">
        <f>SUM(F81:F84)</f>
        <v>26957.1</v>
      </c>
      <c r="G80" s="40"/>
    </row>
    <row r="81" s="1" customFormat="1" ht="30" customHeight="1" spans="1:7">
      <c r="A81" s="35"/>
      <c r="B81" s="36" t="s">
        <v>143</v>
      </c>
      <c r="C81" s="37" t="s">
        <v>144</v>
      </c>
      <c r="D81" s="38">
        <v>1</v>
      </c>
      <c r="E81" s="41">
        <v>10900</v>
      </c>
      <c r="F81" s="41">
        <v>3000</v>
      </c>
      <c r="G81" s="40"/>
    </row>
    <row r="82" s="1" customFormat="1" ht="30" customHeight="1" spans="1:7">
      <c r="A82" s="35"/>
      <c r="B82" s="36" t="s">
        <v>143</v>
      </c>
      <c r="C82" s="37" t="s">
        <v>103</v>
      </c>
      <c r="D82" s="38">
        <v>4</v>
      </c>
      <c r="E82" s="41">
        <v>10705</v>
      </c>
      <c r="F82" s="41">
        <v>3211.5</v>
      </c>
      <c r="G82" s="40"/>
    </row>
    <row r="83" s="1" customFormat="1" ht="30" customHeight="1" spans="1:7">
      <c r="A83" s="35"/>
      <c r="B83" s="36" t="s">
        <v>143</v>
      </c>
      <c r="C83" s="37" t="s">
        <v>145</v>
      </c>
      <c r="D83" s="38">
        <v>6</v>
      </c>
      <c r="E83" s="41">
        <v>30442</v>
      </c>
      <c r="F83" s="41">
        <v>8832.6</v>
      </c>
      <c r="G83" s="40"/>
    </row>
    <row r="84" s="1" customFormat="1" ht="30" customHeight="1" spans="1:7">
      <c r="A84" s="35"/>
      <c r="B84" s="36" t="s">
        <v>143</v>
      </c>
      <c r="C84" s="37" t="s">
        <v>104</v>
      </c>
      <c r="D84" s="38">
        <v>7</v>
      </c>
      <c r="E84" s="41">
        <v>40345</v>
      </c>
      <c r="F84" s="41">
        <v>11913</v>
      </c>
      <c r="G84" s="40"/>
    </row>
    <row r="85" s="1" customFormat="1" ht="30" customHeight="1" spans="1:7">
      <c r="A85" s="35" t="s">
        <v>146</v>
      </c>
      <c r="B85" s="32" t="s">
        <v>106</v>
      </c>
      <c r="C85" s="33"/>
      <c r="D85" s="42">
        <f>SUM(D86:D88)</f>
        <v>12</v>
      </c>
      <c r="E85" s="43">
        <f>SUM(E86:E88)</f>
        <v>58316.4</v>
      </c>
      <c r="F85" s="43">
        <f>SUM(F86:F88)</f>
        <v>15287.1</v>
      </c>
      <c r="G85" s="40"/>
    </row>
    <row r="86" s="1" customFormat="1" ht="30" customHeight="1" spans="1:7">
      <c r="A86" s="35"/>
      <c r="B86" s="36" t="s">
        <v>147</v>
      </c>
      <c r="C86" s="37" t="s">
        <v>108</v>
      </c>
      <c r="D86" s="38">
        <v>10</v>
      </c>
      <c r="E86" s="41">
        <v>37967</v>
      </c>
      <c r="F86" s="41">
        <v>11390.1</v>
      </c>
      <c r="G86" s="40"/>
    </row>
    <row r="87" s="1" customFormat="1" ht="30" customHeight="1" spans="1:7">
      <c r="A87" s="35"/>
      <c r="B87" s="36" t="s">
        <v>147</v>
      </c>
      <c r="C87" s="37" t="s">
        <v>148</v>
      </c>
      <c r="D87" s="38">
        <v>1</v>
      </c>
      <c r="E87" s="41">
        <v>17359.4</v>
      </c>
      <c r="F87" s="41">
        <v>3000</v>
      </c>
      <c r="G87" s="40"/>
    </row>
    <row r="88" s="1" customFormat="1" ht="30" customHeight="1" spans="1:7">
      <c r="A88" s="35"/>
      <c r="B88" s="36" t="s">
        <v>147</v>
      </c>
      <c r="C88" s="37" t="s">
        <v>149</v>
      </c>
      <c r="D88" s="38">
        <v>1</v>
      </c>
      <c r="E88" s="41">
        <v>2990</v>
      </c>
      <c r="F88" s="41">
        <v>897</v>
      </c>
      <c r="G88" s="40"/>
    </row>
  </sheetData>
  <mergeCells count="17">
    <mergeCell ref="A1:G1"/>
    <mergeCell ref="A2:G2"/>
    <mergeCell ref="F3:G3"/>
    <mergeCell ref="B5:C5"/>
    <mergeCell ref="B6:C6"/>
    <mergeCell ref="B10:C10"/>
    <mergeCell ref="B14:C14"/>
    <mergeCell ref="B23:C23"/>
    <mergeCell ref="B30:C30"/>
    <mergeCell ref="B39:C39"/>
    <mergeCell ref="B61:C61"/>
    <mergeCell ref="B64:C64"/>
    <mergeCell ref="B66:C66"/>
    <mergeCell ref="B68:C68"/>
    <mergeCell ref="B73:C73"/>
    <mergeCell ref="B80:C80"/>
    <mergeCell ref="B85:C8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补贴资金审核汇总表（第四批）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上善若水</cp:lastModifiedBy>
  <dcterms:created xsi:type="dcterms:W3CDTF">2023-05-12T11:15:00Z</dcterms:created>
  <dcterms:modified xsi:type="dcterms:W3CDTF">2025-12-18T07:43:21Z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546041E47FF74978A5A8C2EBAD04CA11_12</vt:lpwstr>
  </property>
  <property fmtid="{D5CDD505-2E9C-101B-9397-08002B2CF9AE}" pid="4" name="CalculationRule">
    <vt:i4>0</vt:i4>
  </property>
</Properties>
</file>