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<sst xmlns="http://schemas.openxmlformats.org/spreadsheetml/2006/main" count="481" uniqueCount="213">
  <si>
    <t>养老机构省级运营奖补项目汇总表</t>
  </si>
  <si>
    <t>民政局、财政局（盖章）</t>
  </si>
  <si>
    <t>填报日期：    年  月  日</t>
  </si>
  <si>
    <t>序号</t>
  </si>
  <si>
    <t>区县</t>
  </si>
  <si>
    <t>机构名称</t>
  </si>
  <si>
    <t>养老机构设立许可证书编号</t>
  </si>
  <si>
    <t>机构运营时间</t>
  </si>
  <si>
    <t>运营方式</t>
  </si>
  <si>
    <t>机构床位数（张）</t>
  </si>
  <si>
    <t>机构申请补助情况</t>
  </si>
  <si>
    <t>县级初审情况</t>
  </si>
  <si>
    <t>市级审批情况</t>
  </si>
  <si>
    <t>星级</t>
  </si>
  <si>
    <t>民建民营</t>
  </si>
  <si>
    <t>公办养老机构委托运营</t>
  </si>
  <si>
    <t>实际运营方名称</t>
  </si>
  <si>
    <t>申请运营补助人数（人）</t>
  </si>
  <si>
    <t>其中自理老人数（人）</t>
  </si>
  <si>
    <t>半自理（轻度和中度失能）老人数（人）</t>
  </si>
  <si>
    <t>完全不能自理（重度失能）老人数（人）</t>
  </si>
  <si>
    <t>申请省级补助资金数（万元）</t>
  </si>
  <si>
    <t>核定补助人数（人）</t>
  </si>
  <si>
    <t>入住老年人满意率%</t>
  </si>
  <si>
    <t>县级建议资助资金（万元）</t>
  </si>
  <si>
    <t>中度失能老年人数（人）</t>
  </si>
  <si>
    <t>重度失能老年人数（人）</t>
  </si>
  <si>
    <t>市级核定资助资金（万元）</t>
  </si>
  <si>
    <t>历下区</t>
  </si>
  <si>
    <t xml:space="preserve">济南市历下区元新老年乐园 </t>
  </si>
  <si>
    <t>√</t>
  </si>
  <si>
    <t>三星</t>
  </si>
  <si>
    <t xml:space="preserve">济南市历下区燕柳老年公寓 </t>
  </si>
  <si>
    <t>济南市历下区燕柳老年公寓</t>
  </si>
  <si>
    <t>二星</t>
  </si>
  <si>
    <t>济南鲁商福瑞达护理院</t>
  </si>
  <si>
    <t xml:space="preserve"> BA012019004</t>
  </si>
  <si>
    <t>五星</t>
  </si>
  <si>
    <t>济南市历下区颐乐老年公寓</t>
  </si>
  <si>
    <t>2017 年 9 月2</t>
  </si>
  <si>
    <t>济南市历下区安康老年公寓</t>
  </si>
  <si>
    <t>济南华森老公寓</t>
  </si>
  <si>
    <t>2037L020002</t>
  </si>
  <si>
    <t>市中区</t>
  </si>
  <si>
    <t>济南善德养老院</t>
  </si>
  <si>
    <t>山东大学第二医院</t>
  </si>
  <si>
    <t>济南金龄老年公寓</t>
  </si>
  <si>
    <t>1837A030001</t>
  </si>
  <si>
    <t>济南市市中区悠然亭颐养中心</t>
  </si>
  <si>
    <t>1837A030002</t>
  </si>
  <si>
    <t>山东建邦健康产业发展有限公司</t>
  </si>
  <si>
    <t>济南市兴隆老年公寓</t>
  </si>
  <si>
    <t>1437A030005</t>
  </si>
  <si>
    <t>济南市幸福家园老年公寓</t>
  </si>
  <si>
    <t>1437A030002</t>
  </si>
  <si>
    <t>济南市阳光福缘老年公寓</t>
  </si>
  <si>
    <t>1437A030007</t>
  </si>
  <si>
    <t>济南市舒心港湾重骑颐养中心</t>
  </si>
  <si>
    <t>1437A030001</t>
  </si>
  <si>
    <t>济南市夕阳金秋老年公寓</t>
  </si>
  <si>
    <t>1437A030008</t>
  </si>
  <si>
    <t>济南市市中区爱康园老年公寓</t>
  </si>
  <si>
    <t>1437A030010</t>
  </si>
  <si>
    <t>济南市二七众义养老公寓</t>
  </si>
  <si>
    <t>1437A030012</t>
  </si>
  <si>
    <t>一星</t>
  </si>
  <si>
    <t>济南锦泰老年公寓</t>
  </si>
  <si>
    <t>济南市市中区颐和老年公寓</t>
  </si>
  <si>
    <t>1637A030002</t>
  </si>
  <si>
    <t>济南万康养老服务有限公司</t>
  </si>
  <si>
    <t>中海锦年福居康养中心</t>
  </si>
  <si>
    <t>19371030001-1</t>
  </si>
  <si>
    <t>市中区燕柳老年公寓</t>
  </si>
  <si>
    <t>济南市市中区怡康源老年公寓</t>
  </si>
  <si>
    <t>52370103MJD70246XH</t>
  </si>
  <si>
    <t>槐荫区</t>
  </si>
  <si>
    <t>济南市槐荫区尊尚老年公寓</t>
  </si>
  <si>
    <t>济南曜阳国际老年公寓</t>
  </si>
  <si>
    <t>52370100MJD693401K</t>
  </si>
  <si>
    <t>济南市绿苑福鼎老年公寓</t>
  </si>
  <si>
    <t>52370104MJD692679P</t>
  </si>
  <si>
    <t>四星</t>
  </si>
  <si>
    <t>济南市蕾娜范康养中心</t>
  </si>
  <si>
    <t>52370100MJD690745F</t>
  </si>
  <si>
    <t>济南市槐荫区颐养天年养老院</t>
  </si>
  <si>
    <t>52370100MJD70051X2</t>
  </si>
  <si>
    <t>济南市槐荫区社区服务中心老年公寓</t>
  </si>
  <si>
    <t>52370104MJD733223E</t>
  </si>
  <si>
    <t>济南市槐荫区康乐老年公寓</t>
  </si>
  <si>
    <t>52370104MJD733215K</t>
  </si>
  <si>
    <t>济南市槐荫区纬五路九月九安养中心</t>
  </si>
  <si>
    <t>济南市槐荫区温暖老年公寓</t>
  </si>
  <si>
    <t>52370104MJD73324X1</t>
  </si>
  <si>
    <t>济南市槐荫区康乐园老年公寓</t>
  </si>
  <si>
    <t>52370104MJD73316XD</t>
  </si>
  <si>
    <t>济南市槐荫区顺意老年公寓</t>
  </si>
  <si>
    <t>52370104MJD7332319</t>
  </si>
  <si>
    <t>济南市槐荫区颐年堂老年公寓</t>
  </si>
  <si>
    <t>52370104MJD734779R</t>
  </si>
  <si>
    <t>济南市槐荫区福盛老年公寓</t>
  </si>
  <si>
    <t>52370104MJD733119A</t>
  </si>
  <si>
    <t>天桥区</t>
  </si>
  <si>
    <t>济南诚通老年公寓</t>
  </si>
  <si>
    <t>天桥区富翔天东老年公寓</t>
  </si>
  <si>
    <t>天桥区逸家仁老年公寓</t>
  </si>
  <si>
    <t>天桥区孝之家老年公寓</t>
  </si>
  <si>
    <t>天桥区富翔老年公寓</t>
  </si>
  <si>
    <t>天桥区盛泉晚晴老年公寓</t>
  </si>
  <si>
    <t>水发盛世（济南）养老服务有限公司</t>
  </si>
  <si>
    <t>天桥区桑梓店街道敬老院</t>
  </si>
  <si>
    <t>名一养老服务（山东）有限公司</t>
  </si>
  <si>
    <t>山东省立三院康复护理院</t>
  </si>
  <si>
    <t>山东省立第三医院</t>
  </si>
  <si>
    <t>历城区</t>
  </si>
  <si>
    <t>济南市历城区红夕阳老年公寓</t>
  </si>
  <si>
    <t>济南市历城区云天使养老院</t>
  </si>
  <si>
    <t>济南舜康老年公寓</t>
  </si>
  <si>
    <t>济南市历城区盛世博爱养老中心</t>
  </si>
  <si>
    <t>济南市历城区祝甸社区老年公寓</t>
  </si>
  <si>
    <t>济南祥和苑老年公寓</t>
  </si>
  <si>
    <t>济南市历城区军民家缘老年公寓</t>
  </si>
  <si>
    <t>长清区</t>
  </si>
  <si>
    <t>济南市长清区荣泰颐养老年公寓</t>
  </si>
  <si>
    <t>52370113MJD771158W</t>
  </si>
  <si>
    <t>章丘区</t>
  </si>
  <si>
    <t>医养中心</t>
  </si>
  <si>
    <t>秀水情养老服务中心</t>
  </si>
  <si>
    <t>1437A810002</t>
  </si>
  <si>
    <t>逸乐医养中心</t>
  </si>
  <si>
    <t>52370181MJD7790531</t>
  </si>
  <si>
    <t>2017.06.10</t>
  </si>
  <si>
    <t>济南市章丘区逸乐医养中心</t>
  </si>
  <si>
    <t>刁镇中心敬老院</t>
  </si>
  <si>
    <t>济南宏博养老服务有限公司</t>
  </si>
  <si>
    <t>圣井街道办事处敬老院</t>
  </si>
  <si>
    <t>圣井街道社区卫生服务中心</t>
  </si>
  <si>
    <t>垛庄镇敬老院</t>
  </si>
  <si>
    <t>普集街道敬老院</t>
  </si>
  <si>
    <t>济南益家健康产业发展有限公司</t>
  </si>
  <si>
    <t>埠村街道办事处敬老院</t>
  </si>
  <si>
    <t>12370181MB2829883Y</t>
  </si>
  <si>
    <t>埠村街道办事处鸿泰缘颐养中心</t>
  </si>
  <si>
    <t>相公庄敬老中心</t>
  </si>
  <si>
    <t>12370181MB282963XY</t>
  </si>
  <si>
    <t>山东鸿泰缘养老产业有限公司</t>
  </si>
  <si>
    <t>龙山街道办事处敬老中心</t>
  </si>
  <si>
    <t>官庄街道办事处中心敬老院</t>
  </si>
  <si>
    <t>章丘区明水街道办事处敬老院（日月潭养老中心）</t>
  </si>
  <si>
    <t>济南市章丘区日月潭养老中心</t>
  </si>
  <si>
    <t>双山街道办事处农村五保供养服务中心</t>
  </si>
  <si>
    <t>2010.9.15</t>
  </si>
  <si>
    <t>济南市章丘区海佑颐养服务中心</t>
  </si>
  <si>
    <t>济阳区</t>
  </si>
  <si>
    <t>回河街道敬老院</t>
  </si>
  <si>
    <t>济南柏圣家政服务有限公司</t>
  </si>
  <si>
    <t>济阳街道敬老院</t>
  </si>
  <si>
    <t>济南康馨老年服务</t>
  </si>
  <si>
    <t>济阳县仁风镇敬老院</t>
  </si>
  <si>
    <t>18371250009</t>
  </si>
  <si>
    <t>山东安诺物业服务有限公司</t>
  </si>
  <si>
    <t>新市镇敬老院</t>
  </si>
  <si>
    <t>济南合家乐养老服务有限公司</t>
  </si>
  <si>
    <t>曲堤镇敬老院</t>
  </si>
  <si>
    <t>济阳县阳光大姐服务中心</t>
  </si>
  <si>
    <t>济阳区垛石街道敬老院</t>
  </si>
  <si>
    <t>2018年 3 月</t>
  </si>
  <si>
    <t>济南颐年养老责任有限公司</t>
  </si>
  <si>
    <t>济南市济阳区阳光福缘老年公寓</t>
  </si>
  <si>
    <t>1537A250001</t>
  </si>
  <si>
    <t>莱芜区</t>
  </si>
  <si>
    <t>莱芜区社会福利中心</t>
  </si>
  <si>
    <t>12371202MB2875599F</t>
  </si>
  <si>
    <t>济南市莱芜区综合养老服务中心</t>
  </si>
  <si>
    <t>莱芜区张家洼街道敬老院</t>
  </si>
  <si>
    <t>52371200MJE761808L</t>
  </si>
  <si>
    <t>济南市莱芜区松鹤老年公寓</t>
  </si>
  <si>
    <t>济南市莱芜区仁和老年公寓</t>
  </si>
  <si>
    <t>53271202MJE768129H</t>
  </si>
  <si>
    <t>康寿苑老年公寓</t>
  </si>
  <si>
    <t>52370116MJD690032K</t>
  </si>
  <si>
    <t>钢城区</t>
  </si>
  <si>
    <t>济南市钢城区汶河颐养院</t>
  </si>
  <si>
    <t>2014年 12 月</t>
  </si>
  <si>
    <t>商河县</t>
  </si>
  <si>
    <t>商河县社会福利服务中心</t>
  </si>
  <si>
    <t>SGYLJG004</t>
  </si>
  <si>
    <t>商河县中医医院</t>
  </si>
  <si>
    <t>商河县殷巷镇敬老院</t>
  </si>
  <si>
    <t>SHYL2018008</t>
  </si>
  <si>
    <t>商河县尚德养老信息服务中心</t>
  </si>
  <si>
    <t>商河县郑路镇敬老院</t>
  </si>
  <si>
    <t>SHYL2018011</t>
  </si>
  <si>
    <t>2019年9月</t>
  </si>
  <si>
    <t>济南爱立洁物业管理有限公司</t>
  </si>
  <si>
    <t>商河县孙集镇敬老院</t>
  </si>
  <si>
    <t>SHYL2018001</t>
  </si>
  <si>
    <t>2019年8月</t>
  </si>
  <si>
    <t>商河县贾庄镇敬老院</t>
  </si>
  <si>
    <t>SHYL2018004</t>
  </si>
  <si>
    <t>2018年6月</t>
  </si>
  <si>
    <t>山东旭涵养老服务有限公司</t>
  </si>
  <si>
    <t>商河县沙河镇敬老院</t>
  </si>
  <si>
    <t>SHYL2018010</t>
  </si>
  <si>
    <t>济南市德善养老服务中心</t>
  </si>
  <si>
    <t>南山区</t>
  </si>
  <si>
    <t>济南市历城区南部山区德慧家园养老院</t>
  </si>
  <si>
    <t>起步区</t>
  </si>
  <si>
    <t>济南市天桥区金悦老年休养院</t>
  </si>
  <si>
    <t>太平街道敬老院</t>
  </si>
  <si>
    <t>济南闻超物业管理有限公司</t>
  </si>
  <si>
    <t>孙耿街道敬老院</t>
  </si>
  <si>
    <t>孙耿街道社区卫生服务中心、金龄健康产业投资 ( 山东 ) 有限公司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</si>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</sst>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 "/>
    <numFmt numFmtId="178" formatCode="0.0000_);[Red]\(0.0000\)"/>
    <numFmt numFmtId="179" formatCode="0.00_ "/>
    <numFmt numFmtId="180" formatCode="0_ "/>
  </numFmts>
  <fonts count="3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u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1" fillId="0" borderId="0" xfId="45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57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57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57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31" fontId="4" fillId="2" borderId="4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31" fontId="4" fillId="2" borderId="2" xfId="50" applyNumberFormat="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31" fontId="4" fillId="2" borderId="2" xfId="51" applyNumberFormat="1" applyFont="1" applyFill="1" applyBorder="1" applyAlignment="1">
      <alignment horizontal="center" vertical="center" wrapText="1"/>
    </xf>
    <xf numFmtId="49" fontId="4" fillId="2" borderId="2" xfId="50" applyNumberFormat="1" applyFont="1" applyFill="1" applyBorder="1" applyAlignment="1">
      <alignment horizontal="left" vertical="center" wrapText="1"/>
    </xf>
    <xf numFmtId="57" fontId="4" fillId="2" borderId="2" xfId="5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9" fontId="4" fillId="2" borderId="2" xfId="1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9" fontId="4" fillId="2" borderId="2" xfId="50" applyNumberFormat="1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2" borderId="2" xfId="51" applyFont="1" applyFill="1" applyBorder="1" applyAlignment="1">
      <alignment horizontal="left" vertical="center" wrapText="1"/>
    </xf>
    <xf numFmtId="57" fontId="4" fillId="2" borderId="2" xfId="51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31" fontId="11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80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6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8"/>
  <sheetViews>
    <sheetView tabSelected="1" workbookViewId="0">
      <selection activeCell="A6" sqref="$A6:$XFD6"/>
    </sheetView>
  </sheetViews>
  <sheetFormatPr defaultColWidth="9" defaultRowHeight="13.5"/>
  <cols>
    <col min="1" max="1" width="5.125" style="1" customWidth="1"/>
    <col min="2" max="2" width="7.875" style="1" customWidth="1"/>
    <col min="3" max="3" width="13.25" style="2" customWidth="1"/>
    <col min="4" max="4" width="11.125" style="2"/>
    <col min="5" max="5" width="15.75" style="2" customWidth="1"/>
    <col min="6" max="6" width="6.375" style="2" customWidth="1"/>
    <col min="7" max="7" width="7.625" style="2" customWidth="1"/>
    <col min="8" max="8" width="11.75" style="2" customWidth="1"/>
    <col min="9" max="9" width="10.375" style="2" customWidth="1"/>
    <col min="10" max="10" width="9.5" style="2" customWidth="1"/>
    <col min="11" max="11" width="9" style="2"/>
    <col min="12" max="13" width="9.5" style="2" customWidth="1"/>
    <col min="14" max="14" width="10.5" style="2" customWidth="1"/>
    <col min="15" max="15" width="9.5" style="2" customWidth="1"/>
    <col min="16" max="16" width="9.25" style="2"/>
    <col min="17" max="18" width="9.5" style="2" customWidth="1"/>
    <col min="19" max="19" width="9.25" style="2"/>
    <col min="20" max="20" width="10.875" style="2" customWidth="1"/>
    <col min="21" max="21" width="9.5" style="3" customWidth="1"/>
    <col min="22" max="22" width="9" style="3"/>
    <col min="23" max="25" width="9.5" style="3" customWidth="1"/>
    <col min="26" max="26" width="6.25" style="4" customWidth="1"/>
  </cols>
  <sheetData>
    <row r="1" ht="34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22" customHeight="1" spans="1:25">
      <c r="A2" s="6" t="s">
        <v>1</v>
      </c>
      <c r="B2" s="6"/>
      <c r="C2" s="6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35" t="s">
        <v>2</v>
      </c>
      <c r="Q2" s="35"/>
      <c r="R2" s="35"/>
      <c r="S2" s="35"/>
      <c r="T2" s="35"/>
      <c r="U2" s="35"/>
      <c r="V2" s="35"/>
      <c r="W2" s="35"/>
      <c r="X2" s="35"/>
      <c r="Y2" s="35"/>
    </row>
    <row r="3" ht="22" customHeight="1" spans="1:26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9" t="s">
        <v>8</v>
      </c>
      <c r="G3" s="9"/>
      <c r="H3" s="9"/>
      <c r="I3" s="11" t="s">
        <v>9</v>
      </c>
      <c r="J3" s="9" t="s">
        <v>10</v>
      </c>
      <c r="K3" s="9"/>
      <c r="L3" s="9"/>
      <c r="M3" s="9"/>
      <c r="N3" s="9"/>
      <c r="O3" s="9" t="s">
        <v>11</v>
      </c>
      <c r="P3" s="9"/>
      <c r="Q3" s="9"/>
      <c r="R3" s="9"/>
      <c r="S3" s="9"/>
      <c r="T3" s="9"/>
      <c r="U3" s="14" t="s">
        <v>12</v>
      </c>
      <c r="V3" s="14"/>
      <c r="W3" s="14"/>
      <c r="X3" s="14"/>
      <c r="Y3" s="14"/>
      <c r="Z3" s="14" t="s">
        <v>13</v>
      </c>
    </row>
    <row r="4" ht="22" customHeight="1" spans="1:26">
      <c r="A4" s="9"/>
      <c r="B4" s="9"/>
      <c r="C4" s="9"/>
      <c r="D4" s="9"/>
      <c r="E4" s="10"/>
      <c r="F4" s="11" t="s">
        <v>14</v>
      </c>
      <c r="G4" s="11" t="s">
        <v>15</v>
      </c>
      <c r="H4" s="12" t="s">
        <v>16</v>
      </c>
      <c r="I4" s="11"/>
      <c r="J4" s="9" t="s">
        <v>17</v>
      </c>
      <c r="K4" s="9" t="s">
        <v>18</v>
      </c>
      <c r="L4" s="9" t="s">
        <v>19</v>
      </c>
      <c r="M4" s="9" t="s">
        <v>20</v>
      </c>
      <c r="N4" s="10" t="s">
        <v>21</v>
      </c>
      <c r="O4" s="10" t="s">
        <v>22</v>
      </c>
      <c r="P4" s="9" t="s">
        <v>18</v>
      </c>
      <c r="Q4" s="9" t="s">
        <v>19</v>
      </c>
      <c r="R4" s="9" t="s">
        <v>20</v>
      </c>
      <c r="S4" s="10" t="s">
        <v>23</v>
      </c>
      <c r="T4" s="9" t="s">
        <v>24</v>
      </c>
      <c r="U4" s="14" t="s">
        <v>22</v>
      </c>
      <c r="V4" s="14" t="s">
        <v>18</v>
      </c>
      <c r="W4" s="14" t="s">
        <v>25</v>
      </c>
      <c r="X4" s="14" t="s">
        <v>26</v>
      </c>
      <c r="Y4" s="14" t="s">
        <v>27</v>
      </c>
      <c r="Z4" s="14"/>
    </row>
    <row r="5" ht="22" customHeight="1" spans="1:26">
      <c r="A5" s="9"/>
      <c r="B5" s="9"/>
      <c r="C5" s="9"/>
      <c r="D5" s="9"/>
      <c r="E5" s="10"/>
      <c r="F5" s="11"/>
      <c r="G5" s="11"/>
      <c r="H5" s="13"/>
      <c r="I5" s="11"/>
      <c r="J5" s="9"/>
      <c r="K5" s="9"/>
      <c r="L5" s="9"/>
      <c r="M5" s="9"/>
      <c r="N5" s="10"/>
      <c r="O5" s="10"/>
      <c r="P5" s="9"/>
      <c r="Q5" s="9"/>
      <c r="R5" s="9"/>
      <c r="S5" s="10"/>
      <c r="T5" s="9"/>
      <c r="U5" s="14"/>
      <c r="V5" s="14"/>
      <c r="W5" s="14"/>
      <c r="X5" s="14"/>
      <c r="Y5" s="14"/>
      <c r="Z5" s="14"/>
    </row>
    <row r="6" ht="24" spans="1:26">
      <c r="A6" s="14">
        <v>1</v>
      </c>
      <c r="B6" s="14" t="s">
        <v>28</v>
      </c>
      <c r="C6" s="15" t="s">
        <v>29</v>
      </c>
      <c r="D6" s="14">
        <v>20371020007</v>
      </c>
      <c r="E6" s="16">
        <v>36647</v>
      </c>
      <c r="F6" s="14" t="s">
        <v>30</v>
      </c>
      <c r="G6" s="14"/>
      <c r="H6" s="14" t="s">
        <v>29</v>
      </c>
      <c r="I6" s="14">
        <v>67</v>
      </c>
      <c r="J6" s="14">
        <v>41</v>
      </c>
      <c r="K6" s="14">
        <v>0</v>
      </c>
      <c r="L6" s="14">
        <v>19</v>
      </c>
      <c r="M6" s="14">
        <v>22</v>
      </c>
      <c r="N6" s="14">
        <v>10.02</v>
      </c>
      <c r="O6" s="14">
        <v>48</v>
      </c>
      <c r="P6" s="14">
        <v>5</v>
      </c>
      <c r="Q6" s="14">
        <v>19</v>
      </c>
      <c r="R6" s="14">
        <v>24</v>
      </c>
      <c r="S6" s="39">
        <v>1</v>
      </c>
      <c r="T6" s="26">
        <v>9.522008</v>
      </c>
      <c r="U6" s="14">
        <f t="shared" ref="U6:U69" si="0">W6+X6</f>
        <v>35</v>
      </c>
      <c r="V6" s="14">
        <v>5</v>
      </c>
      <c r="W6" s="14">
        <v>11</v>
      </c>
      <c r="X6" s="14">
        <v>24</v>
      </c>
      <c r="Y6" s="40">
        <v>9.4644</v>
      </c>
      <c r="Z6" s="43" t="s">
        <v>31</v>
      </c>
    </row>
    <row r="7" ht="24" spans="1:26">
      <c r="A7" s="14">
        <v>2</v>
      </c>
      <c r="B7" s="14" t="s">
        <v>28</v>
      </c>
      <c r="C7" s="15" t="s">
        <v>32</v>
      </c>
      <c r="D7" s="14">
        <v>20371020001</v>
      </c>
      <c r="E7" s="16">
        <v>42005</v>
      </c>
      <c r="F7" s="14" t="s">
        <v>30</v>
      </c>
      <c r="G7" s="14"/>
      <c r="H7" s="14" t="s">
        <v>33</v>
      </c>
      <c r="I7" s="14">
        <v>52</v>
      </c>
      <c r="J7" s="14">
        <v>68</v>
      </c>
      <c r="K7" s="14">
        <v>4</v>
      </c>
      <c r="L7" s="14">
        <v>9</v>
      </c>
      <c r="M7" s="14">
        <v>55</v>
      </c>
      <c r="N7" s="14">
        <v>17.77</v>
      </c>
      <c r="O7" s="14">
        <v>62</v>
      </c>
      <c r="P7" s="14">
        <v>0</v>
      </c>
      <c r="Q7" s="14">
        <v>17</v>
      </c>
      <c r="R7" s="14">
        <v>45</v>
      </c>
      <c r="S7" s="39">
        <v>1</v>
      </c>
      <c r="T7" s="26">
        <v>13.4439</v>
      </c>
      <c r="U7" s="14">
        <f t="shared" si="0"/>
        <v>53</v>
      </c>
      <c r="V7" s="14">
        <v>0</v>
      </c>
      <c r="W7" s="14">
        <v>9</v>
      </c>
      <c r="X7" s="14">
        <v>44</v>
      </c>
      <c r="Y7" s="40">
        <v>13.1964</v>
      </c>
      <c r="Z7" s="43" t="s">
        <v>34</v>
      </c>
    </row>
    <row r="8" ht="24" spans="1:26">
      <c r="A8" s="14">
        <v>3</v>
      </c>
      <c r="B8" s="14" t="s">
        <v>28</v>
      </c>
      <c r="C8" s="15" t="s">
        <v>35</v>
      </c>
      <c r="D8" s="14" t="s">
        <v>36</v>
      </c>
      <c r="E8" s="16">
        <v>42826</v>
      </c>
      <c r="F8" s="14" t="s">
        <v>30</v>
      </c>
      <c r="G8" s="14"/>
      <c r="H8" s="14" t="s">
        <v>35</v>
      </c>
      <c r="I8" s="14">
        <v>216</v>
      </c>
      <c r="J8" s="14">
        <v>145</v>
      </c>
      <c r="K8" s="14">
        <v>0</v>
      </c>
      <c r="L8" s="14">
        <v>27</v>
      </c>
      <c r="M8" s="14">
        <v>118</v>
      </c>
      <c r="N8" s="14">
        <v>41.8266</v>
      </c>
      <c r="O8" s="14">
        <v>158</v>
      </c>
      <c r="P8" s="14">
        <v>1</v>
      </c>
      <c r="Q8" s="14">
        <v>33</v>
      </c>
      <c r="R8" s="14">
        <v>124</v>
      </c>
      <c r="S8" s="39">
        <v>1</v>
      </c>
      <c r="T8" s="26">
        <v>44.2412</v>
      </c>
      <c r="U8" s="14">
        <f t="shared" si="0"/>
        <v>141</v>
      </c>
      <c r="V8" s="14">
        <v>1</v>
      </c>
      <c r="W8" s="14">
        <v>17</v>
      </c>
      <c r="X8" s="14">
        <v>124</v>
      </c>
      <c r="Y8" s="14">
        <v>44.2404</v>
      </c>
      <c r="Z8" s="43" t="s">
        <v>37</v>
      </c>
    </row>
    <row r="9" ht="24" spans="1:26">
      <c r="A9" s="14">
        <v>4</v>
      </c>
      <c r="B9" s="14" t="s">
        <v>28</v>
      </c>
      <c r="C9" s="15" t="s">
        <v>38</v>
      </c>
      <c r="D9" s="14">
        <v>17371020002</v>
      </c>
      <c r="E9" s="16" t="s">
        <v>39</v>
      </c>
      <c r="F9" s="14" t="s">
        <v>30</v>
      </c>
      <c r="G9" s="14"/>
      <c r="H9" s="14" t="s">
        <v>38</v>
      </c>
      <c r="I9" s="14">
        <v>103</v>
      </c>
      <c r="J9" s="14">
        <v>74</v>
      </c>
      <c r="K9" s="14">
        <v>0</v>
      </c>
      <c r="L9" s="14">
        <v>24</v>
      </c>
      <c r="M9" s="14">
        <v>50</v>
      </c>
      <c r="N9" s="14">
        <v>17.87</v>
      </c>
      <c r="O9" s="14">
        <v>55</v>
      </c>
      <c r="P9" s="14">
        <v>0</v>
      </c>
      <c r="Q9" s="14">
        <v>15</v>
      </c>
      <c r="R9" s="14">
        <v>40</v>
      </c>
      <c r="S9" s="39">
        <v>1</v>
      </c>
      <c r="T9" s="26">
        <v>11.4237</v>
      </c>
      <c r="U9" s="14">
        <f t="shared" si="0"/>
        <v>49</v>
      </c>
      <c r="V9" s="14">
        <v>0</v>
      </c>
      <c r="W9" s="14">
        <v>9</v>
      </c>
      <c r="X9" s="14">
        <v>40</v>
      </c>
      <c r="Y9" s="40">
        <v>11.3621</v>
      </c>
      <c r="Z9" s="43" t="s">
        <v>34</v>
      </c>
    </row>
    <row r="10" ht="24" spans="1:26">
      <c r="A10" s="14">
        <v>5</v>
      </c>
      <c r="B10" s="14" t="s">
        <v>28</v>
      </c>
      <c r="C10" s="15" t="s">
        <v>40</v>
      </c>
      <c r="D10" s="14">
        <v>21371020002</v>
      </c>
      <c r="E10" s="16">
        <v>38899</v>
      </c>
      <c r="F10" s="14" t="s">
        <v>30</v>
      </c>
      <c r="G10" s="14"/>
      <c r="H10" s="14" t="s">
        <v>40</v>
      </c>
      <c r="I10" s="14">
        <v>117</v>
      </c>
      <c r="J10" s="14">
        <v>139</v>
      </c>
      <c r="K10" s="14">
        <v>0</v>
      </c>
      <c r="L10" s="14">
        <v>18</v>
      </c>
      <c r="M10" s="14">
        <v>121</v>
      </c>
      <c r="N10" s="14">
        <v>35.79</v>
      </c>
      <c r="O10" s="14">
        <v>135</v>
      </c>
      <c r="P10" s="14">
        <v>2</v>
      </c>
      <c r="Q10" s="14">
        <v>17</v>
      </c>
      <c r="R10" s="14">
        <v>116</v>
      </c>
      <c r="S10" s="39">
        <v>1</v>
      </c>
      <c r="T10" s="26">
        <v>32.6388</v>
      </c>
      <c r="U10" s="14">
        <f t="shared" si="0"/>
        <v>127</v>
      </c>
      <c r="V10" s="14">
        <v>2</v>
      </c>
      <c r="W10" s="14">
        <v>12</v>
      </c>
      <c r="X10" s="40">
        <v>115</v>
      </c>
      <c r="Y10" s="40">
        <v>32.3158</v>
      </c>
      <c r="Z10" s="43" t="s">
        <v>37</v>
      </c>
    </row>
    <row r="11" ht="24" spans="1:26">
      <c r="A11" s="14">
        <v>6</v>
      </c>
      <c r="B11" s="14" t="s">
        <v>28</v>
      </c>
      <c r="C11" s="15" t="s">
        <v>41</v>
      </c>
      <c r="D11" s="14" t="s">
        <v>42</v>
      </c>
      <c r="E11" s="16">
        <v>40057</v>
      </c>
      <c r="F11" s="14" t="s">
        <v>30</v>
      </c>
      <c r="G11" s="14"/>
      <c r="H11" s="14" t="s">
        <v>41</v>
      </c>
      <c r="I11" s="14">
        <v>200</v>
      </c>
      <c r="J11" s="14">
        <v>267</v>
      </c>
      <c r="K11" s="14">
        <v>0</v>
      </c>
      <c r="L11" s="14">
        <v>19</v>
      </c>
      <c r="M11" s="14">
        <v>248</v>
      </c>
      <c r="N11" s="14">
        <v>93.84</v>
      </c>
      <c r="O11" s="14">
        <v>250</v>
      </c>
      <c r="P11" s="14">
        <v>6</v>
      </c>
      <c r="Q11" s="14">
        <v>106</v>
      </c>
      <c r="R11" s="14">
        <v>141</v>
      </c>
      <c r="S11" s="39">
        <v>1</v>
      </c>
      <c r="T11" s="26">
        <v>59.398743</v>
      </c>
      <c r="U11" s="14">
        <f t="shared" si="0"/>
        <v>197</v>
      </c>
      <c r="V11" s="14">
        <v>5</v>
      </c>
      <c r="W11" s="14">
        <v>57</v>
      </c>
      <c r="X11" s="40">
        <v>140</v>
      </c>
      <c r="Y11" s="40">
        <v>58.5515</v>
      </c>
      <c r="Z11" s="43" t="s">
        <v>31</v>
      </c>
    </row>
    <row r="12" ht="24" spans="1:26">
      <c r="A12" s="14">
        <v>7</v>
      </c>
      <c r="B12" s="14" t="s">
        <v>43</v>
      </c>
      <c r="C12" s="15" t="s">
        <v>44</v>
      </c>
      <c r="D12" s="14">
        <v>19371030001</v>
      </c>
      <c r="E12" s="14">
        <v>42430</v>
      </c>
      <c r="F12" s="14"/>
      <c r="G12" s="14" t="s">
        <v>30</v>
      </c>
      <c r="H12" s="14" t="s">
        <v>45</v>
      </c>
      <c r="I12" s="14">
        <v>500</v>
      </c>
      <c r="J12" s="14">
        <v>641</v>
      </c>
      <c r="K12" s="14">
        <v>0</v>
      </c>
      <c r="L12" s="14">
        <v>67</v>
      </c>
      <c r="M12" s="14">
        <v>565</v>
      </c>
      <c r="N12" s="14">
        <v>168.453487</v>
      </c>
      <c r="O12" s="14">
        <v>641</v>
      </c>
      <c r="P12" s="14">
        <v>0</v>
      </c>
      <c r="Q12" s="14">
        <v>67</v>
      </c>
      <c r="R12" s="14">
        <v>565</v>
      </c>
      <c r="S12" s="14">
        <v>0.95</v>
      </c>
      <c r="T12" s="14">
        <v>168.453487</v>
      </c>
      <c r="U12" s="14">
        <f t="shared" si="0"/>
        <v>630</v>
      </c>
      <c r="V12" s="14">
        <v>1</v>
      </c>
      <c r="W12" s="40">
        <v>66</v>
      </c>
      <c r="X12" s="40">
        <v>564</v>
      </c>
      <c r="Y12" s="44">
        <v>159.2724</v>
      </c>
      <c r="Z12" s="43" t="s">
        <v>37</v>
      </c>
    </row>
    <row r="13" ht="24" spans="1:26">
      <c r="A13" s="14">
        <v>8</v>
      </c>
      <c r="B13" s="14" t="s">
        <v>43</v>
      </c>
      <c r="C13" s="15" t="s">
        <v>46</v>
      </c>
      <c r="D13" s="14" t="s">
        <v>47</v>
      </c>
      <c r="E13" s="14">
        <v>2018.5</v>
      </c>
      <c r="F13" s="14" t="s">
        <v>30</v>
      </c>
      <c r="G13" s="14"/>
      <c r="H13" s="14"/>
      <c r="I13" s="14">
        <v>1400</v>
      </c>
      <c r="J13" s="14">
        <v>269</v>
      </c>
      <c r="K13" s="14">
        <v>0</v>
      </c>
      <c r="L13" s="14">
        <v>65</v>
      </c>
      <c r="M13" s="14">
        <v>74</v>
      </c>
      <c r="N13" s="14">
        <v>28.625009</v>
      </c>
      <c r="O13" s="14">
        <v>269</v>
      </c>
      <c r="P13" s="14">
        <v>0</v>
      </c>
      <c r="Q13" s="14">
        <v>65</v>
      </c>
      <c r="R13" s="14">
        <v>74</v>
      </c>
      <c r="S13" s="14">
        <v>0.95</v>
      </c>
      <c r="T13" s="14">
        <v>28.625009</v>
      </c>
      <c r="U13" s="14">
        <f t="shared" si="0"/>
        <v>139</v>
      </c>
      <c r="V13" s="14">
        <v>0</v>
      </c>
      <c r="W13" s="14">
        <v>65</v>
      </c>
      <c r="X13" s="14">
        <v>74</v>
      </c>
      <c r="Y13" s="40">
        <v>28.3428</v>
      </c>
      <c r="Z13" s="43" t="s">
        <v>37</v>
      </c>
    </row>
    <row r="14" ht="27" customHeight="1" spans="1:26">
      <c r="A14" s="14">
        <v>9</v>
      </c>
      <c r="B14" s="14" t="s">
        <v>43</v>
      </c>
      <c r="C14" s="15" t="s">
        <v>48</v>
      </c>
      <c r="D14" s="14" t="s">
        <v>49</v>
      </c>
      <c r="E14" s="14">
        <v>2018.12</v>
      </c>
      <c r="F14" s="14"/>
      <c r="G14" s="14" t="s">
        <v>30</v>
      </c>
      <c r="H14" s="14" t="s">
        <v>50</v>
      </c>
      <c r="I14" s="14">
        <v>168</v>
      </c>
      <c r="J14" s="14">
        <v>128</v>
      </c>
      <c r="K14" s="14">
        <v>0</v>
      </c>
      <c r="L14" s="14">
        <v>40</v>
      </c>
      <c r="M14" s="14">
        <v>88</v>
      </c>
      <c r="N14" s="14">
        <v>29.288397</v>
      </c>
      <c r="O14" s="14">
        <v>128</v>
      </c>
      <c r="P14" s="14">
        <v>0</v>
      </c>
      <c r="Q14" s="14">
        <v>40</v>
      </c>
      <c r="R14" s="14">
        <v>88</v>
      </c>
      <c r="S14" s="14">
        <v>0.95</v>
      </c>
      <c r="T14" s="14">
        <v>29.288397</v>
      </c>
      <c r="U14" s="14">
        <f t="shared" si="0"/>
        <v>128</v>
      </c>
      <c r="V14" s="14">
        <v>0</v>
      </c>
      <c r="W14" s="14">
        <v>40</v>
      </c>
      <c r="X14" s="14">
        <v>88</v>
      </c>
      <c r="Y14" s="14">
        <v>29.1054</v>
      </c>
      <c r="Z14" s="43" t="s">
        <v>37</v>
      </c>
    </row>
    <row r="15" ht="24" spans="1:26">
      <c r="A15" s="14">
        <v>10</v>
      </c>
      <c r="B15" s="14" t="s">
        <v>43</v>
      </c>
      <c r="C15" s="15" t="s">
        <v>51</v>
      </c>
      <c r="D15" s="14" t="s">
        <v>52</v>
      </c>
      <c r="E15" s="14">
        <v>39356</v>
      </c>
      <c r="F15" s="14" t="s">
        <v>30</v>
      </c>
      <c r="G15" s="14"/>
      <c r="H15" s="14"/>
      <c r="I15" s="14">
        <v>93</v>
      </c>
      <c r="J15" s="14">
        <v>35</v>
      </c>
      <c r="K15" s="14">
        <v>0</v>
      </c>
      <c r="L15" s="14">
        <v>21</v>
      </c>
      <c r="M15" s="14">
        <v>14</v>
      </c>
      <c r="N15" s="14">
        <v>7.703676</v>
      </c>
      <c r="O15" s="14">
        <v>35</v>
      </c>
      <c r="P15" s="14">
        <v>0</v>
      </c>
      <c r="Q15" s="14">
        <v>21</v>
      </c>
      <c r="R15" s="14">
        <v>14</v>
      </c>
      <c r="S15" s="14">
        <v>0.95</v>
      </c>
      <c r="T15" s="14">
        <v>7.703676</v>
      </c>
      <c r="U15" s="14">
        <f t="shared" si="0"/>
        <v>35</v>
      </c>
      <c r="V15" s="14">
        <v>0</v>
      </c>
      <c r="W15" s="14">
        <v>21</v>
      </c>
      <c r="X15" s="14">
        <v>14</v>
      </c>
      <c r="Y15" s="14">
        <v>7.7017</v>
      </c>
      <c r="Z15" s="43" t="s">
        <v>34</v>
      </c>
    </row>
    <row r="16" ht="24" spans="1:26">
      <c r="A16" s="14">
        <v>11</v>
      </c>
      <c r="B16" s="14" t="s">
        <v>43</v>
      </c>
      <c r="C16" s="15" t="s">
        <v>53</v>
      </c>
      <c r="D16" s="14" t="s">
        <v>54</v>
      </c>
      <c r="E16" s="14">
        <v>39569</v>
      </c>
      <c r="F16" s="14" t="s">
        <v>30</v>
      </c>
      <c r="G16" s="14"/>
      <c r="H16" s="14"/>
      <c r="I16" s="14">
        <v>97</v>
      </c>
      <c r="J16" s="14">
        <v>106</v>
      </c>
      <c r="K16" s="14">
        <v>0</v>
      </c>
      <c r="L16" s="14">
        <v>25</v>
      </c>
      <c r="M16" s="14">
        <v>81</v>
      </c>
      <c r="N16" s="14">
        <v>30.9866</v>
      </c>
      <c r="O16" s="14">
        <v>106</v>
      </c>
      <c r="P16" s="14">
        <v>0</v>
      </c>
      <c r="Q16" s="14">
        <v>25</v>
      </c>
      <c r="R16" s="14">
        <v>81</v>
      </c>
      <c r="S16" s="14">
        <v>0.95</v>
      </c>
      <c r="T16" s="14">
        <v>30.9866</v>
      </c>
      <c r="U16" s="14">
        <f t="shared" si="0"/>
        <v>106</v>
      </c>
      <c r="V16" s="14">
        <v>0</v>
      </c>
      <c r="W16" s="14">
        <v>25</v>
      </c>
      <c r="X16" s="14">
        <v>81</v>
      </c>
      <c r="Y16" s="40">
        <v>30.6567</v>
      </c>
      <c r="Z16" s="43" t="s">
        <v>34</v>
      </c>
    </row>
    <row r="17" ht="24" spans="1:26">
      <c r="A17" s="14">
        <v>12</v>
      </c>
      <c r="B17" s="14" t="s">
        <v>43</v>
      </c>
      <c r="C17" s="15" t="s">
        <v>55</v>
      </c>
      <c r="D17" s="14" t="s">
        <v>56</v>
      </c>
      <c r="E17" s="14">
        <v>39784</v>
      </c>
      <c r="F17" s="14" t="s">
        <v>30</v>
      </c>
      <c r="G17" s="14"/>
      <c r="H17" s="14"/>
      <c r="I17" s="14">
        <v>45</v>
      </c>
      <c r="J17" s="14">
        <v>45</v>
      </c>
      <c r="K17" s="14">
        <v>0</v>
      </c>
      <c r="L17" s="14">
        <v>8</v>
      </c>
      <c r="M17" s="14">
        <v>37</v>
      </c>
      <c r="N17" s="14">
        <v>12.2387625</v>
      </c>
      <c r="O17" s="14">
        <v>45</v>
      </c>
      <c r="P17" s="14">
        <v>0</v>
      </c>
      <c r="Q17" s="14">
        <v>8</v>
      </c>
      <c r="R17" s="14">
        <v>37</v>
      </c>
      <c r="S17" s="14">
        <v>0.95</v>
      </c>
      <c r="T17" s="14">
        <v>12.2387625</v>
      </c>
      <c r="U17" s="14">
        <f t="shared" si="0"/>
        <v>45</v>
      </c>
      <c r="V17" s="14">
        <v>0</v>
      </c>
      <c r="W17" s="14">
        <v>8</v>
      </c>
      <c r="X17" s="14">
        <v>37</v>
      </c>
      <c r="Y17" s="40">
        <v>12.2301</v>
      </c>
      <c r="Z17" s="43" t="s">
        <v>34</v>
      </c>
    </row>
    <row r="18" ht="36" spans="1:26">
      <c r="A18" s="14">
        <v>13</v>
      </c>
      <c r="B18" s="14" t="s">
        <v>43</v>
      </c>
      <c r="C18" s="15" t="s">
        <v>57</v>
      </c>
      <c r="D18" s="14" t="s">
        <v>58</v>
      </c>
      <c r="E18" s="14">
        <v>40849</v>
      </c>
      <c r="F18" s="14" t="s">
        <v>30</v>
      </c>
      <c r="G18" s="14"/>
      <c r="H18" s="14"/>
      <c r="I18" s="14">
        <v>300</v>
      </c>
      <c r="J18" s="14">
        <v>186</v>
      </c>
      <c r="K18" s="14">
        <v>0</v>
      </c>
      <c r="L18" s="14">
        <v>35</v>
      </c>
      <c r="M18" s="14">
        <v>151</v>
      </c>
      <c r="N18" s="14">
        <v>49.671472</v>
      </c>
      <c r="O18" s="14">
        <v>186</v>
      </c>
      <c r="P18" s="14">
        <v>0</v>
      </c>
      <c r="Q18" s="14">
        <v>35</v>
      </c>
      <c r="R18" s="14">
        <v>151</v>
      </c>
      <c r="S18" s="14">
        <v>0.95</v>
      </c>
      <c r="T18" s="14">
        <v>49.671472</v>
      </c>
      <c r="U18" s="14">
        <f t="shared" si="0"/>
        <v>186</v>
      </c>
      <c r="V18" s="14">
        <v>0</v>
      </c>
      <c r="W18" s="14">
        <v>35</v>
      </c>
      <c r="X18" s="14">
        <v>151</v>
      </c>
      <c r="Y18" s="14">
        <v>49.6012</v>
      </c>
      <c r="Z18" s="43" t="s">
        <v>31</v>
      </c>
    </row>
    <row r="19" ht="24" spans="1:26">
      <c r="A19" s="14">
        <v>14</v>
      </c>
      <c r="B19" s="14" t="s">
        <v>43</v>
      </c>
      <c r="C19" s="15" t="s">
        <v>59</v>
      </c>
      <c r="D19" s="14" t="s">
        <v>60</v>
      </c>
      <c r="E19" s="14">
        <v>41945</v>
      </c>
      <c r="F19" s="14" t="s">
        <v>30</v>
      </c>
      <c r="G19" s="14"/>
      <c r="H19" s="14"/>
      <c r="I19" s="14">
        <v>65</v>
      </c>
      <c r="J19" s="14">
        <v>70</v>
      </c>
      <c r="K19" s="14">
        <v>0</v>
      </c>
      <c r="L19" s="14">
        <v>1</v>
      </c>
      <c r="M19" s="14">
        <v>69</v>
      </c>
      <c r="N19" s="14">
        <v>15.6888</v>
      </c>
      <c r="O19" s="14">
        <v>70</v>
      </c>
      <c r="P19" s="14">
        <v>0</v>
      </c>
      <c r="Q19" s="14">
        <v>1</v>
      </c>
      <c r="R19" s="14">
        <v>69</v>
      </c>
      <c r="S19" s="14">
        <v>0.95</v>
      </c>
      <c r="T19" s="14">
        <v>15.6888</v>
      </c>
      <c r="U19" s="14">
        <f t="shared" si="0"/>
        <v>70</v>
      </c>
      <c r="V19" s="14">
        <v>0</v>
      </c>
      <c r="W19" s="14">
        <v>1</v>
      </c>
      <c r="X19" s="14">
        <v>69</v>
      </c>
      <c r="Y19" s="40">
        <v>15.5898</v>
      </c>
      <c r="Z19" s="43" t="s">
        <v>34</v>
      </c>
    </row>
    <row r="20" ht="36" spans="1:26">
      <c r="A20" s="14">
        <v>15</v>
      </c>
      <c r="B20" s="14" t="s">
        <v>43</v>
      </c>
      <c r="C20" s="15" t="s">
        <v>61</v>
      </c>
      <c r="D20" s="14" t="s">
        <v>62</v>
      </c>
      <c r="E20" s="14">
        <v>38140</v>
      </c>
      <c r="F20" s="14" t="s">
        <v>30</v>
      </c>
      <c r="G20" s="14"/>
      <c r="H20" s="14"/>
      <c r="I20" s="14">
        <v>63</v>
      </c>
      <c r="J20" s="14">
        <v>36</v>
      </c>
      <c r="K20" s="14">
        <v>0</v>
      </c>
      <c r="L20" s="14">
        <v>18</v>
      </c>
      <c r="M20" s="14">
        <v>18</v>
      </c>
      <c r="N20" s="14">
        <v>7.58995</v>
      </c>
      <c r="O20" s="14">
        <v>36</v>
      </c>
      <c r="P20" s="14">
        <v>0</v>
      </c>
      <c r="Q20" s="14">
        <v>18</v>
      </c>
      <c r="R20" s="14">
        <v>18</v>
      </c>
      <c r="S20" s="14">
        <v>0.95</v>
      </c>
      <c r="T20" s="14">
        <v>7.58995</v>
      </c>
      <c r="U20" s="14">
        <f t="shared" si="0"/>
        <v>36</v>
      </c>
      <c r="V20" s="14">
        <v>0</v>
      </c>
      <c r="W20" s="14">
        <v>18</v>
      </c>
      <c r="X20" s="14">
        <v>18</v>
      </c>
      <c r="Y20" s="14">
        <v>7.4679</v>
      </c>
      <c r="Z20" s="43" t="s">
        <v>34</v>
      </c>
    </row>
    <row r="21" ht="24" spans="1:26">
      <c r="A21" s="14">
        <v>16</v>
      </c>
      <c r="B21" s="14" t="s">
        <v>43</v>
      </c>
      <c r="C21" s="15" t="s">
        <v>63</v>
      </c>
      <c r="D21" s="14" t="s">
        <v>64</v>
      </c>
      <c r="E21" s="14">
        <v>41975</v>
      </c>
      <c r="F21" s="14" t="s">
        <v>30</v>
      </c>
      <c r="G21" s="14"/>
      <c r="H21" s="14"/>
      <c r="I21" s="14">
        <v>50</v>
      </c>
      <c r="J21" s="14">
        <v>25</v>
      </c>
      <c r="K21" s="14">
        <v>0</v>
      </c>
      <c r="L21" s="14">
        <v>4</v>
      </c>
      <c r="M21" s="14">
        <v>21</v>
      </c>
      <c r="N21" s="14">
        <v>5.278908</v>
      </c>
      <c r="O21" s="14">
        <v>25</v>
      </c>
      <c r="P21" s="14">
        <v>0</v>
      </c>
      <c r="Q21" s="14">
        <v>4</v>
      </c>
      <c r="R21" s="14">
        <v>21</v>
      </c>
      <c r="S21" s="14">
        <v>0.95</v>
      </c>
      <c r="T21" s="14">
        <v>5.278908</v>
      </c>
      <c r="U21" s="14">
        <f t="shared" si="0"/>
        <v>25</v>
      </c>
      <c r="V21" s="14">
        <v>0</v>
      </c>
      <c r="W21" s="14">
        <v>4</v>
      </c>
      <c r="X21" s="14">
        <v>21</v>
      </c>
      <c r="Y21" s="40">
        <v>5.2693</v>
      </c>
      <c r="Z21" s="43" t="s">
        <v>65</v>
      </c>
    </row>
    <row r="22" ht="24" spans="1:26">
      <c r="A22" s="14">
        <v>17</v>
      </c>
      <c r="B22" s="14" t="s">
        <v>43</v>
      </c>
      <c r="C22" s="15" t="s">
        <v>66</v>
      </c>
      <c r="D22" s="14">
        <v>19371030006</v>
      </c>
      <c r="E22" s="14">
        <v>42644</v>
      </c>
      <c r="F22" s="14" t="s">
        <v>30</v>
      </c>
      <c r="G22" s="14"/>
      <c r="H22" s="14"/>
      <c r="I22" s="14">
        <v>84</v>
      </c>
      <c r="J22" s="14">
        <v>105</v>
      </c>
      <c r="K22" s="14">
        <v>0</v>
      </c>
      <c r="L22" s="14">
        <v>17</v>
      </c>
      <c r="M22" s="14">
        <v>88</v>
      </c>
      <c r="N22" s="14">
        <v>24.23049</v>
      </c>
      <c r="O22" s="14">
        <v>105</v>
      </c>
      <c r="P22" s="14">
        <v>0</v>
      </c>
      <c r="Q22" s="14">
        <v>17</v>
      </c>
      <c r="R22" s="14">
        <v>88</v>
      </c>
      <c r="S22" s="14">
        <v>0.95</v>
      </c>
      <c r="T22" s="14">
        <v>24.23049</v>
      </c>
      <c r="U22" s="14">
        <f t="shared" si="0"/>
        <v>105</v>
      </c>
      <c r="V22" s="14">
        <v>0</v>
      </c>
      <c r="W22" s="14">
        <v>17</v>
      </c>
      <c r="X22" s="14">
        <v>88</v>
      </c>
      <c r="Y22" s="14">
        <v>24.1789</v>
      </c>
      <c r="Z22" s="43" t="s">
        <v>31</v>
      </c>
    </row>
    <row r="23" ht="24" spans="1:26">
      <c r="A23" s="14">
        <v>18</v>
      </c>
      <c r="B23" s="14" t="s">
        <v>43</v>
      </c>
      <c r="C23" s="15" t="s">
        <v>67</v>
      </c>
      <c r="D23" s="14" t="s">
        <v>68</v>
      </c>
      <c r="E23" s="14">
        <v>42676</v>
      </c>
      <c r="F23" s="14" t="s">
        <v>30</v>
      </c>
      <c r="G23" s="14"/>
      <c r="H23" s="14"/>
      <c r="I23" s="14">
        <v>120</v>
      </c>
      <c r="J23" s="14">
        <v>151</v>
      </c>
      <c r="K23" s="14">
        <v>0</v>
      </c>
      <c r="L23" s="14">
        <v>29</v>
      </c>
      <c r="M23" s="14">
        <v>122</v>
      </c>
      <c r="N23" s="14">
        <v>28.5518</v>
      </c>
      <c r="O23" s="14">
        <v>151</v>
      </c>
      <c r="P23" s="14">
        <v>0</v>
      </c>
      <c r="Q23" s="14">
        <v>29</v>
      </c>
      <c r="R23" s="14">
        <v>122</v>
      </c>
      <c r="S23" s="14">
        <v>0.95</v>
      </c>
      <c r="T23" s="14">
        <v>28.5518</v>
      </c>
      <c r="U23" s="14">
        <f t="shared" si="0"/>
        <v>151</v>
      </c>
      <c r="V23" s="14">
        <v>0</v>
      </c>
      <c r="W23" s="14">
        <v>29</v>
      </c>
      <c r="X23" s="14">
        <v>122</v>
      </c>
      <c r="Y23" s="40">
        <v>28.3363</v>
      </c>
      <c r="Z23" s="43" t="s">
        <v>31</v>
      </c>
    </row>
    <row r="24" ht="24" spans="1:26">
      <c r="A24" s="14">
        <v>19</v>
      </c>
      <c r="B24" s="14" t="s">
        <v>43</v>
      </c>
      <c r="C24" s="15" t="s">
        <v>69</v>
      </c>
      <c r="D24" s="14" t="s">
        <v>47</v>
      </c>
      <c r="E24" s="14">
        <v>41944</v>
      </c>
      <c r="F24" s="14" t="s">
        <v>30</v>
      </c>
      <c r="G24" s="14"/>
      <c r="H24" s="14"/>
      <c r="I24" s="14">
        <v>103</v>
      </c>
      <c r="J24" s="14">
        <v>88</v>
      </c>
      <c r="K24" s="14">
        <v>0</v>
      </c>
      <c r="L24" s="14">
        <v>30</v>
      </c>
      <c r="M24" s="14">
        <v>48</v>
      </c>
      <c r="N24" s="14">
        <v>22.492602</v>
      </c>
      <c r="O24" s="14">
        <v>88</v>
      </c>
      <c r="P24" s="14">
        <v>0</v>
      </c>
      <c r="Q24" s="14">
        <v>30</v>
      </c>
      <c r="R24" s="14">
        <v>48</v>
      </c>
      <c r="S24" s="14">
        <v>0.95</v>
      </c>
      <c r="T24" s="14">
        <v>22.492602</v>
      </c>
      <c r="U24" s="14">
        <f t="shared" si="0"/>
        <v>78</v>
      </c>
      <c r="V24" s="14">
        <v>0</v>
      </c>
      <c r="W24" s="14">
        <v>30</v>
      </c>
      <c r="X24" s="14">
        <v>48</v>
      </c>
      <c r="Y24" s="40">
        <v>22.4011</v>
      </c>
      <c r="Z24" s="43" t="s">
        <v>37</v>
      </c>
    </row>
    <row r="25" ht="24" spans="1:26">
      <c r="A25" s="14">
        <v>20</v>
      </c>
      <c r="B25" s="14" t="s">
        <v>43</v>
      </c>
      <c r="C25" s="15" t="s">
        <v>70</v>
      </c>
      <c r="D25" s="14" t="s">
        <v>71</v>
      </c>
      <c r="E25" s="14">
        <v>43771</v>
      </c>
      <c r="F25" s="14" t="s">
        <v>30</v>
      </c>
      <c r="G25" s="14"/>
      <c r="H25" s="14"/>
      <c r="I25" s="14">
        <v>218</v>
      </c>
      <c r="J25" s="14">
        <v>86</v>
      </c>
      <c r="K25" s="14">
        <v>0</v>
      </c>
      <c r="L25" s="14">
        <v>44</v>
      </c>
      <c r="M25" s="14">
        <v>42</v>
      </c>
      <c r="N25" s="14">
        <v>20.5476024</v>
      </c>
      <c r="O25" s="14">
        <v>86</v>
      </c>
      <c r="P25" s="14">
        <v>0</v>
      </c>
      <c r="Q25" s="14">
        <v>44</v>
      </c>
      <c r="R25" s="14">
        <v>42</v>
      </c>
      <c r="S25" s="14">
        <v>0.95</v>
      </c>
      <c r="T25" s="14">
        <v>20.5476024</v>
      </c>
      <c r="U25" s="14">
        <f t="shared" si="0"/>
        <v>86</v>
      </c>
      <c r="V25" s="14">
        <v>0</v>
      </c>
      <c r="W25" s="14">
        <v>44</v>
      </c>
      <c r="X25" s="14">
        <v>42</v>
      </c>
      <c r="Y25" s="40">
        <v>20.4112</v>
      </c>
      <c r="Z25" s="43" t="s">
        <v>37</v>
      </c>
    </row>
    <row r="26" ht="24" spans="1:26">
      <c r="A26" s="14">
        <v>21</v>
      </c>
      <c r="B26" s="14" t="s">
        <v>43</v>
      </c>
      <c r="C26" s="15" t="s">
        <v>72</v>
      </c>
      <c r="D26" s="14">
        <v>19371030002</v>
      </c>
      <c r="E26" s="14">
        <v>43618</v>
      </c>
      <c r="F26" s="14" t="s">
        <v>30</v>
      </c>
      <c r="G26" s="14"/>
      <c r="H26" s="14"/>
      <c r="I26" s="14">
        <v>131</v>
      </c>
      <c r="J26" s="14">
        <v>74</v>
      </c>
      <c r="K26" s="14">
        <v>0</v>
      </c>
      <c r="L26" s="14">
        <v>20</v>
      </c>
      <c r="M26" s="14">
        <v>54</v>
      </c>
      <c r="N26" s="14">
        <v>15.499112</v>
      </c>
      <c r="O26" s="14">
        <v>74</v>
      </c>
      <c r="P26" s="14">
        <v>0</v>
      </c>
      <c r="Q26" s="14">
        <v>20</v>
      </c>
      <c r="R26" s="14">
        <v>54</v>
      </c>
      <c r="S26" s="14">
        <v>0.95</v>
      </c>
      <c r="T26" s="14">
        <v>15.499112</v>
      </c>
      <c r="U26" s="14">
        <f t="shared" si="0"/>
        <v>74</v>
      </c>
      <c r="V26" s="14">
        <v>0</v>
      </c>
      <c r="W26" s="14">
        <v>20</v>
      </c>
      <c r="X26" s="14">
        <v>54</v>
      </c>
      <c r="Y26" s="14">
        <v>15.4457</v>
      </c>
      <c r="Z26" s="43" t="s">
        <v>34</v>
      </c>
    </row>
    <row r="27" ht="29" customHeight="1" spans="1:26">
      <c r="A27" s="14">
        <v>22</v>
      </c>
      <c r="B27" s="14" t="s">
        <v>43</v>
      </c>
      <c r="C27" s="15" t="s">
        <v>73</v>
      </c>
      <c r="D27" s="14" t="s">
        <v>74</v>
      </c>
      <c r="E27" s="14">
        <v>44013</v>
      </c>
      <c r="F27" s="14" t="s">
        <v>30</v>
      </c>
      <c r="G27" s="14"/>
      <c r="H27" s="14"/>
      <c r="I27" s="14">
        <v>27</v>
      </c>
      <c r="J27" s="14">
        <v>24</v>
      </c>
      <c r="K27" s="14">
        <v>0</v>
      </c>
      <c r="L27" s="14">
        <v>5</v>
      </c>
      <c r="M27" s="14">
        <v>19</v>
      </c>
      <c r="N27" s="14">
        <v>3.67195</v>
      </c>
      <c r="O27" s="14">
        <v>24</v>
      </c>
      <c r="P27" s="14">
        <v>0</v>
      </c>
      <c r="Q27" s="14">
        <v>5</v>
      </c>
      <c r="R27" s="14">
        <v>19</v>
      </c>
      <c r="S27" s="14">
        <v>0.95</v>
      </c>
      <c r="T27" s="14">
        <v>3.67195</v>
      </c>
      <c r="U27" s="14">
        <f t="shared" si="0"/>
        <v>24</v>
      </c>
      <c r="V27" s="14">
        <v>0</v>
      </c>
      <c r="W27" s="14">
        <v>5</v>
      </c>
      <c r="X27" s="14">
        <v>19</v>
      </c>
      <c r="Y27" s="40">
        <v>3.6313</v>
      </c>
      <c r="Z27" s="43" t="s">
        <v>65</v>
      </c>
    </row>
    <row r="28" ht="24" spans="1:26">
      <c r="A28" s="14">
        <v>23</v>
      </c>
      <c r="B28" s="14" t="s">
        <v>75</v>
      </c>
      <c r="C28" s="17" t="s">
        <v>76</v>
      </c>
      <c r="D28" s="18">
        <v>16371040001</v>
      </c>
      <c r="E28" s="19">
        <v>42675</v>
      </c>
      <c r="F28" s="18"/>
      <c r="G28" s="18" t="s">
        <v>30</v>
      </c>
      <c r="H28" s="20" t="s">
        <v>76</v>
      </c>
      <c r="I28" s="18">
        <v>302</v>
      </c>
      <c r="J28" s="18">
        <v>264</v>
      </c>
      <c r="K28" s="18">
        <v>6</v>
      </c>
      <c r="L28" s="14">
        <v>118</v>
      </c>
      <c r="M28" s="14">
        <v>140</v>
      </c>
      <c r="N28" s="36">
        <v>63.237306</v>
      </c>
      <c r="O28" s="18">
        <v>264</v>
      </c>
      <c r="P28" s="18">
        <v>6</v>
      </c>
      <c r="Q28" s="14">
        <v>118</v>
      </c>
      <c r="R28" s="14">
        <v>140</v>
      </c>
      <c r="S28" s="41">
        <v>0.9</v>
      </c>
      <c r="T28" s="36">
        <v>63.237306</v>
      </c>
      <c r="U28" s="14">
        <f t="shared" si="0"/>
        <v>224</v>
      </c>
      <c r="V28" s="18">
        <v>6</v>
      </c>
      <c r="W28" s="14">
        <v>85</v>
      </c>
      <c r="X28" s="40">
        <v>139</v>
      </c>
      <c r="Y28" s="45">
        <v>62.713</v>
      </c>
      <c r="Z28" s="43" t="s">
        <v>37</v>
      </c>
    </row>
    <row r="29" ht="24" spans="1:26">
      <c r="A29" s="14">
        <v>24</v>
      </c>
      <c r="B29" s="14" t="s">
        <v>75</v>
      </c>
      <c r="C29" s="17" t="s">
        <v>77</v>
      </c>
      <c r="D29" s="14" t="s">
        <v>78</v>
      </c>
      <c r="E29" s="19">
        <v>41699</v>
      </c>
      <c r="F29" s="18" t="s">
        <v>30</v>
      </c>
      <c r="G29" s="14"/>
      <c r="H29" s="14"/>
      <c r="I29" s="14">
        <v>120</v>
      </c>
      <c r="J29" s="14">
        <v>99</v>
      </c>
      <c r="K29" s="14">
        <v>0</v>
      </c>
      <c r="L29" s="14">
        <v>29</v>
      </c>
      <c r="M29" s="14">
        <v>70</v>
      </c>
      <c r="N29" s="36">
        <v>27.72493</v>
      </c>
      <c r="O29" s="14">
        <v>99</v>
      </c>
      <c r="P29" s="14">
        <v>0</v>
      </c>
      <c r="Q29" s="14">
        <v>29</v>
      </c>
      <c r="R29" s="14">
        <v>70</v>
      </c>
      <c r="S29" s="41">
        <v>0.9</v>
      </c>
      <c r="T29" s="36">
        <v>27.72493</v>
      </c>
      <c r="U29" s="14">
        <f t="shared" si="0"/>
        <v>89</v>
      </c>
      <c r="V29" s="14">
        <v>0</v>
      </c>
      <c r="W29" s="14">
        <v>19</v>
      </c>
      <c r="X29" s="14">
        <v>70</v>
      </c>
      <c r="Y29" s="45">
        <v>27.6905</v>
      </c>
      <c r="Z29" s="43" t="s">
        <v>37</v>
      </c>
    </row>
    <row r="30" ht="24" spans="1:26">
      <c r="A30" s="14">
        <v>25</v>
      </c>
      <c r="B30" s="14" t="s">
        <v>75</v>
      </c>
      <c r="C30" s="17" t="s">
        <v>79</v>
      </c>
      <c r="D30" s="14" t="s">
        <v>80</v>
      </c>
      <c r="E30" s="19">
        <v>41000</v>
      </c>
      <c r="F30" s="18" t="s">
        <v>30</v>
      </c>
      <c r="G30" s="14"/>
      <c r="H30" s="14"/>
      <c r="I30" s="14">
        <v>256</v>
      </c>
      <c r="J30" s="14">
        <v>111</v>
      </c>
      <c r="K30" s="14">
        <v>3</v>
      </c>
      <c r="L30" s="14">
        <v>34</v>
      </c>
      <c r="M30" s="14">
        <v>74</v>
      </c>
      <c r="N30" s="36">
        <v>21.085641</v>
      </c>
      <c r="O30" s="14">
        <v>111</v>
      </c>
      <c r="P30" s="14">
        <v>3</v>
      </c>
      <c r="Q30" s="14">
        <v>34</v>
      </c>
      <c r="R30" s="14">
        <v>74</v>
      </c>
      <c r="S30" s="41">
        <v>0.9</v>
      </c>
      <c r="T30" s="36">
        <v>21.085641</v>
      </c>
      <c r="U30" s="14">
        <f t="shared" si="0"/>
        <v>96</v>
      </c>
      <c r="V30" s="14">
        <v>3</v>
      </c>
      <c r="W30" s="14">
        <v>22</v>
      </c>
      <c r="X30" s="14">
        <v>74</v>
      </c>
      <c r="Y30" s="45">
        <v>21.0526</v>
      </c>
      <c r="Z30" s="43" t="s">
        <v>81</v>
      </c>
    </row>
    <row r="31" ht="24" spans="1:26">
      <c r="A31" s="14">
        <v>26</v>
      </c>
      <c r="B31" s="14" t="s">
        <v>75</v>
      </c>
      <c r="C31" s="17" t="s">
        <v>82</v>
      </c>
      <c r="D31" s="14" t="s">
        <v>83</v>
      </c>
      <c r="E31" s="21">
        <v>43831</v>
      </c>
      <c r="F31" s="18" t="s">
        <v>30</v>
      </c>
      <c r="G31" s="14"/>
      <c r="H31" s="14"/>
      <c r="I31" s="14">
        <v>110</v>
      </c>
      <c r="J31" s="14">
        <v>99</v>
      </c>
      <c r="K31" s="14">
        <v>4</v>
      </c>
      <c r="L31" s="14">
        <v>25</v>
      </c>
      <c r="M31" s="14">
        <v>70</v>
      </c>
      <c r="N31" s="36">
        <v>17.913001</v>
      </c>
      <c r="O31" s="14">
        <v>99</v>
      </c>
      <c r="P31" s="14">
        <v>4</v>
      </c>
      <c r="Q31" s="14">
        <v>25</v>
      </c>
      <c r="R31" s="14">
        <v>70</v>
      </c>
      <c r="S31" s="41">
        <v>0.9</v>
      </c>
      <c r="T31" s="36">
        <v>17.913001</v>
      </c>
      <c r="U31" s="14">
        <f t="shared" si="0"/>
        <v>88</v>
      </c>
      <c r="V31" s="14">
        <v>4</v>
      </c>
      <c r="W31" s="40">
        <v>19</v>
      </c>
      <c r="X31" s="14">
        <v>69</v>
      </c>
      <c r="Y31" s="45">
        <v>17.8541</v>
      </c>
      <c r="Z31" s="43" t="s">
        <v>81</v>
      </c>
    </row>
    <row r="32" ht="27" customHeight="1" spans="1:26">
      <c r="A32" s="14">
        <v>27</v>
      </c>
      <c r="B32" s="14" t="s">
        <v>75</v>
      </c>
      <c r="C32" s="17" t="s">
        <v>84</v>
      </c>
      <c r="D32" s="14" t="s">
        <v>85</v>
      </c>
      <c r="E32" s="21">
        <v>43770</v>
      </c>
      <c r="F32" s="18" t="s">
        <v>30</v>
      </c>
      <c r="G32" s="14"/>
      <c r="H32" s="14"/>
      <c r="I32" s="14">
        <v>60</v>
      </c>
      <c r="J32" s="14">
        <v>86</v>
      </c>
      <c r="K32" s="14">
        <v>0</v>
      </c>
      <c r="L32" s="14">
        <v>50</v>
      </c>
      <c r="M32" s="14">
        <v>36</v>
      </c>
      <c r="N32" s="36">
        <v>14.764471</v>
      </c>
      <c r="O32" s="14">
        <v>86</v>
      </c>
      <c r="P32" s="14">
        <v>0</v>
      </c>
      <c r="Q32" s="14">
        <v>50</v>
      </c>
      <c r="R32" s="14">
        <v>36</v>
      </c>
      <c r="S32" s="41">
        <v>0.9</v>
      </c>
      <c r="T32" s="36">
        <v>14.764471</v>
      </c>
      <c r="U32" s="14">
        <f t="shared" si="0"/>
        <v>71</v>
      </c>
      <c r="V32" s="14">
        <v>0</v>
      </c>
      <c r="W32" s="14">
        <v>35</v>
      </c>
      <c r="X32" s="14">
        <v>36</v>
      </c>
      <c r="Y32" s="46">
        <v>14.7382</v>
      </c>
      <c r="Z32" s="43" t="s">
        <v>81</v>
      </c>
    </row>
    <row r="33" ht="36" spans="1:26">
      <c r="A33" s="14">
        <v>28</v>
      </c>
      <c r="B33" s="14" t="s">
        <v>75</v>
      </c>
      <c r="C33" s="17" t="s">
        <v>86</v>
      </c>
      <c r="D33" s="14" t="s">
        <v>87</v>
      </c>
      <c r="E33" s="21">
        <v>36281</v>
      </c>
      <c r="F33" s="18" t="s">
        <v>30</v>
      </c>
      <c r="G33" s="14"/>
      <c r="H33" s="14"/>
      <c r="I33" s="14">
        <v>80</v>
      </c>
      <c r="J33" s="14">
        <v>59</v>
      </c>
      <c r="K33" s="14">
        <v>0</v>
      </c>
      <c r="L33" s="14">
        <v>21</v>
      </c>
      <c r="M33" s="14">
        <v>38</v>
      </c>
      <c r="N33" s="36">
        <v>15.093041</v>
      </c>
      <c r="O33" s="14">
        <v>59</v>
      </c>
      <c r="P33" s="14">
        <v>0</v>
      </c>
      <c r="Q33" s="14">
        <v>21</v>
      </c>
      <c r="R33" s="14">
        <v>38</v>
      </c>
      <c r="S33" s="41">
        <v>0.9</v>
      </c>
      <c r="T33" s="36">
        <v>15.093041</v>
      </c>
      <c r="U33" s="14">
        <f t="shared" si="0"/>
        <v>57</v>
      </c>
      <c r="V33" s="14">
        <v>0</v>
      </c>
      <c r="W33" s="14">
        <v>19</v>
      </c>
      <c r="X33" s="14">
        <v>38</v>
      </c>
      <c r="Y33" s="46">
        <v>15.0783</v>
      </c>
      <c r="Z33" s="43" t="s">
        <v>31</v>
      </c>
    </row>
    <row r="34" ht="24" spans="1:26">
      <c r="A34" s="14">
        <v>29</v>
      </c>
      <c r="B34" s="14" t="s">
        <v>75</v>
      </c>
      <c r="C34" s="17" t="s">
        <v>88</v>
      </c>
      <c r="D34" s="14" t="s">
        <v>89</v>
      </c>
      <c r="E34" s="21">
        <v>35674</v>
      </c>
      <c r="F34" s="18" t="s">
        <v>30</v>
      </c>
      <c r="G34" s="14"/>
      <c r="H34" s="14"/>
      <c r="I34" s="14">
        <v>130</v>
      </c>
      <c r="J34" s="14">
        <v>99</v>
      </c>
      <c r="K34" s="14">
        <v>1</v>
      </c>
      <c r="L34" s="14">
        <v>22</v>
      </c>
      <c r="M34" s="14">
        <v>76</v>
      </c>
      <c r="N34" s="36">
        <v>24.547263</v>
      </c>
      <c r="O34" s="14">
        <v>99</v>
      </c>
      <c r="P34" s="14">
        <v>1</v>
      </c>
      <c r="Q34" s="14">
        <v>22</v>
      </c>
      <c r="R34" s="14">
        <v>76</v>
      </c>
      <c r="S34" s="41">
        <v>0.9</v>
      </c>
      <c r="T34" s="36">
        <v>24.547263</v>
      </c>
      <c r="U34" s="14">
        <f t="shared" si="0"/>
        <v>92</v>
      </c>
      <c r="V34" s="14">
        <v>1</v>
      </c>
      <c r="W34" s="14">
        <v>16</v>
      </c>
      <c r="X34" s="14">
        <v>76</v>
      </c>
      <c r="Y34" s="45">
        <v>24.101</v>
      </c>
      <c r="Z34" s="43" t="s">
        <v>31</v>
      </c>
    </row>
    <row r="35" ht="36" spans="1:26">
      <c r="A35" s="14">
        <v>30</v>
      </c>
      <c r="B35" s="14" t="s">
        <v>75</v>
      </c>
      <c r="C35" s="17" t="s">
        <v>90</v>
      </c>
      <c r="D35" s="18">
        <v>17371040001</v>
      </c>
      <c r="E35" s="19">
        <v>42979</v>
      </c>
      <c r="F35" s="18" t="s">
        <v>30</v>
      </c>
      <c r="G35" s="18"/>
      <c r="H35" s="18"/>
      <c r="I35" s="18">
        <v>45</v>
      </c>
      <c r="J35" s="18">
        <v>36</v>
      </c>
      <c r="K35" s="18">
        <v>1</v>
      </c>
      <c r="L35" s="14">
        <v>16</v>
      </c>
      <c r="M35" s="14">
        <v>19</v>
      </c>
      <c r="N35" s="36">
        <v>6.114082</v>
      </c>
      <c r="O35" s="18">
        <v>36</v>
      </c>
      <c r="P35" s="18">
        <v>1</v>
      </c>
      <c r="Q35" s="14">
        <v>16</v>
      </c>
      <c r="R35" s="14">
        <v>19</v>
      </c>
      <c r="S35" s="41">
        <v>0.9</v>
      </c>
      <c r="T35" s="36">
        <v>6.114082</v>
      </c>
      <c r="U35" s="14">
        <f t="shared" si="0"/>
        <v>32</v>
      </c>
      <c r="V35" s="18">
        <v>1</v>
      </c>
      <c r="W35" s="14">
        <v>13</v>
      </c>
      <c r="X35" s="14">
        <v>19</v>
      </c>
      <c r="Y35" s="46">
        <v>6.104</v>
      </c>
      <c r="Z35" s="43" t="s">
        <v>31</v>
      </c>
    </row>
    <row r="36" ht="24" spans="1:26">
      <c r="A36" s="14">
        <v>31</v>
      </c>
      <c r="B36" s="14" t="s">
        <v>75</v>
      </c>
      <c r="C36" s="17" t="s">
        <v>91</v>
      </c>
      <c r="D36" s="14" t="s">
        <v>92</v>
      </c>
      <c r="E36" s="19">
        <v>41791</v>
      </c>
      <c r="F36" s="18" t="s">
        <v>30</v>
      </c>
      <c r="G36" s="14"/>
      <c r="H36" s="14"/>
      <c r="I36" s="14">
        <v>52</v>
      </c>
      <c r="J36" s="14">
        <v>48</v>
      </c>
      <c r="K36" s="14">
        <v>0</v>
      </c>
      <c r="L36" s="14">
        <v>6</v>
      </c>
      <c r="M36" s="14">
        <v>42</v>
      </c>
      <c r="N36" s="36">
        <v>12.421481</v>
      </c>
      <c r="O36" s="14">
        <v>48</v>
      </c>
      <c r="P36" s="14">
        <v>0</v>
      </c>
      <c r="Q36" s="14">
        <v>6</v>
      </c>
      <c r="R36" s="14">
        <v>42</v>
      </c>
      <c r="S36" s="41">
        <v>0.9</v>
      </c>
      <c r="T36" s="36">
        <v>12.421481</v>
      </c>
      <c r="U36" s="14">
        <f t="shared" si="0"/>
        <v>47</v>
      </c>
      <c r="V36" s="14">
        <v>0</v>
      </c>
      <c r="W36" s="14">
        <v>5</v>
      </c>
      <c r="X36" s="14">
        <v>42</v>
      </c>
      <c r="Y36" s="46">
        <v>12.4176</v>
      </c>
      <c r="Z36" s="43" t="s">
        <v>34</v>
      </c>
    </row>
    <row r="37" ht="30" customHeight="1" spans="1:26">
      <c r="A37" s="14">
        <v>32</v>
      </c>
      <c r="B37" s="14" t="s">
        <v>75</v>
      </c>
      <c r="C37" s="17" t="s">
        <v>93</v>
      </c>
      <c r="D37" s="14" t="s">
        <v>94</v>
      </c>
      <c r="E37" s="21">
        <v>38869</v>
      </c>
      <c r="F37" s="18" t="s">
        <v>30</v>
      </c>
      <c r="G37" s="14"/>
      <c r="H37" s="14"/>
      <c r="I37" s="14">
        <v>24</v>
      </c>
      <c r="J37" s="14">
        <v>16</v>
      </c>
      <c r="K37" s="14">
        <v>0</v>
      </c>
      <c r="L37" s="14">
        <v>3</v>
      </c>
      <c r="M37" s="14">
        <v>13</v>
      </c>
      <c r="N37" s="36">
        <v>4.86</v>
      </c>
      <c r="O37" s="14">
        <v>16</v>
      </c>
      <c r="P37" s="14">
        <v>0</v>
      </c>
      <c r="Q37" s="14">
        <v>3</v>
      </c>
      <c r="R37" s="14">
        <v>13</v>
      </c>
      <c r="S37" s="41">
        <v>0.9</v>
      </c>
      <c r="T37" s="36">
        <v>4.86</v>
      </c>
      <c r="U37" s="14">
        <f t="shared" si="0"/>
        <v>16</v>
      </c>
      <c r="V37" s="14">
        <v>0</v>
      </c>
      <c r="W37" s="14">
        <v>3</v>
      </c>
      <c r="X37" s="14">
        <v>13</v>
      </c>
      <c r="Y37" s="46">
        <v>4.86</v>
      </c>
      <c r="Z37" s="43" t="s">
        <v>34</v>
      </c>
    </row>
    <row r="38" ht="24" spans="1:26">
      <c r="A38" s="14">
        <v>33</v>
      </c>
      <c r="B38" s="14" t="s">
        <v>75</v>
      </c>
      <c r="C38" s="17" t="s">
        <v>95</v>
      </c>
      <c r="D38" s="14" t="s">
        <v>96</v>
      </c>
      <c r="E38" s="21">
        <v>38718</v>
      </c>
      <c r="F38" s="18" t="s">
        <v>30</v>
      </c>
      <c r="G38" s="14"/>
      <c r="H38" s="14"/>
      <c r="I38" s="14">
        <v>53</v>
      </c>
      <c r="J38" s="14">
        <v>53</v>
      </c>
      <c r="K38" s="14">
        <v>2</v>
      </c>
      <c r="L38" s="14">
        <v>15</v>
      </c>
      <c r="M38" s="14">
        <v>36</v>
      </c>
      <c r="N38" s="36">
        <v>9.087091</v>
      </c>
      <c r="O38" s="14">
        <v>53</v>
      </c>
      <c r="P38" s="14">
        <v>2</v>
      </c>
      <c r="Q38" s="14">
        <v>15</v>
      </c>
      <c r="R38" s="14">
        <v>36</v>
      </c>
      <c r="S38" s="41">
        <v>0.9</v>
      </c>
      <c r="T38" s="36">
        <v>9.087091</v>
      </c>
      <c r="U38" s="14">
        <f t="shared" si="0"/>
        <v>45</v>
      </c>
      <c r="V38" s="14">
        <v>2</v>
      </c>
      <c r="W38" s="14">
        <v>9</v>
      </c>
      <c r="X38" s="14">
        <v>36</v>
      </c>
      <c r="Y38" s="45">
        <v>9.0176</v>
      </c>
      <c r="Z38" s="43" t="s">
        <v>34</v>
      </c>
    </row>
    <row r="39" ht="28" customHeight="1" spans="1:26">
      <c r="A39" s="14">
        <v>34</v>
      </c>
      <c r="B39" s="14" t="s">
        <v>75</v>
      </c>
      <c r="C39" s="17" t="s">
        <v>97</v>
      </c>
      <c r="D39" s="14" t="s">
        <v>98</v>
      </c>
      <c r="E39" s="21">
        <v>43101</v>
      </c>
      <c r="F39" s="18" t="s">
        <v>30</v>
      </c>
      <c r="G39" s="14"/>
      <c r="H39" s="14"/>
      <c r="I39" s="14">
        <v>20</v>
      </c>
      <c r="J39" s="14">
        <v>22</v>
      </c>
      <c r="K39" s="14">
        <v>0</v>
      </c>
      <c r="L39" s="14">
        <v>2</v>
      </c>
      <c r="M39" s="14">
        <v>20</v>
      </c>
      <c r="N39" s="36">
        <v>6.362827</v>
      </c>
      <c r="O39" s="14">
        <v>22</v>
      </c>
      <c r="P39" s="14">
        <v>0</v>
      </c>
      <c r="Q39" s="14">
        <v>2</v>
      </c>
      <c r="R39" s="14">
        <v>20</v>
      </c>
      <c r="S39" s="41">
        <v>0.9</v>
      </c>
      <c r="T39" s="36">
        <v>6.362827</v>
      </c>
      <c r="U39" s="14">
        <f t="shared" si="0"/>
        <v>23</v>
      </c>
      <c r="V39" s="14">
        <v>0</v>
      </c>
      <c r="W39" s="14">
        <v>1</v>
      </c>
      <c r="X39" s="14">
        <v>22</v>
      </c>
      <c r="Y39" s="46">
        <v>6.4665</v>
      </c>
      <c r="Z39" s="43" t="s">
        <v>34</v>
      </c>
    </row>
    <row r="40" ht="24" spans="1:26">
      <c r="A40" s="14">
        <v>35</v>
      </c>
      <c r="B40" s="14" t="s">
        <v>75</v>
      </c>
      <c r="C40" s="17" t="s">
        <v>99</v>
      </c>
      <c r="D40" s="14" t="s">
        <v>100</v>
      </c>
      <c r="E40" s="21">
        <v>38899</v>
      </c>
      <c r="F40" s="18"/>
      <c r="G40" s="14"/>
      <c r="H40" s="14"/>
      <c r="I40" s="14">
        <v>40</v>
      </c>
      <c r="J40" s="14">
        <v>24</v>
      </c>
      <c r="K40" s="14">
        <v>0</v>
      </c>
      <c r="L40" s="14">
        <v>11</v>
      </c>
      <c r="M40" s="14">
        <v>13</v>
      </c>
      <c r="N40" s="36">
        <v>4.177183</v>
      </c>
      <c r="O40" s="14">
        <v>24</v>
      </c>
      <c r="P40" s="14">
        <v>0</v>
      </c>
      <c r="Q40" s="14">
        <v>11</v>
      </c>
      <c r="R40" s="14">
        <v>13</v>
      </c>
      <c r="S40" s="41">
        <v>0.9</v>
      </c>
      <c r="T40" s="36">
        <v>4.177183</v>
      </c>
      <c r="U40" s="14">
        <f t="shared" si="0"/>
        <v>22</v>
      </c>
      <c r="V40" s="14">
        <v>0</v>
      </c>
      <c r="W40" s="14">
        <v>9</v>
      </c>
      <c r="X40" s="14">
        <v>13</v>
      </c>
      <c r="Y40" s="46">
        <v>4.153</v>
      </c>
      <c r="Z40" s="43" t="s">
        <v>65</v>
      </c>
    </row>
    <row r="41" ht="24" spans="1:26">
      <c r="A41" s="14">
        <v>36</v>
      </c>
      <c r="B41" s="22" t="s">
        <v>101</v>
      </c>
      <c r="C41" s="23" t="s">
        <v>102</v>
      </c>
      <c r="D41" s="14">
        <v>20371050002</v>
      </c>
      <c r="E41" s="24">
        <v>40479</v>
      </c>
      <c r="F41" s="22" t="s">
        <v>30</v>
      </c>
      <c r="G41" s="22"/>
      <c r="H41" s="22" t="s">
        <v>102</v>
      </c>
      <c r="I41" s="22">
        <v>122</v>
      </c>
      <c r="J41" s="22">
        <v>79</v>
      </c>
      <c r="K41" s="22">
        <v>2</v>
      </c>
      <c r="L41" s="22">
        <v>16</v>
      </c>
      <c r="M41" s="22">
        <v>61</v>
      </c>
      <c r="N41" s="22">
        <v>21.126</v>
      </c>
      <c r="O41" s="22">
        <v>79</v>
      </c>
      <c r="P41" s="22">
        <v>2</v>
      </c>
      <c r="Q41" s="22">
        <v>16</v>
      </c>
      <c r="R41" s="22">
        <v>61</v>
      </c>
      <c r="S41" s="22">
        <v>95</v>
      </c>
      <c r="T41" s="22">
        <v>18.5</v>
      </c>
      <c r="U41" s="14">
        <f t="shared" si="0"/>
        <v>70</v>
      </c>
      <c r="V41" s="22">
        <v>0</v>
      </c>
      <c r="W41" s="22">
        <v>14</v>
      </c>
      <c r="X41" s="22">
        <v>56</v>
      </c>
      <c r="Y41" s="14">
        <v>19.8636</v>
      </c>
      <c r="Z41" s="43" t="s">
        <v>31</v>
      </c>
    </row>
    <row r="42" ht="24" spans="1:26">
      <c r="A42" s="14">
        <v>37</v>
      </c>
      <c r="B42" s="22" t="s">
        <v>101</v>
      </c>
      <c r="C42" s="25" t="s">
        <v>103</v>
      </c>
      <c r="D42" s="14">
        <v>18371050001</v>
      </c>
      <c r="E42" s="24">
        <v>43361</v>
      </c>
      <c r="F42" s="22" t="s">
        <v>30</v>
      </c>
      <c r="G42" s="22"/>
      <c r="H42" s="22" t="s">
        <v>103</v>
      </c>
      <c r="I42" s="22">
        <v>173</v>
      </c>
      <c r="J42" s="22">
        <v>57</v>
      </c>
      <c r="K42" s="22">
        <v>0</v>
      </c>
      <c r="L42" s="22">
        <v>12</v>
      </c>
      <c r="M42" s="22">
        <v>45</v>
      </c>
      <c r="N42" s="22">
        <v>14.571</v>
      </c>
      <c r="O42" s="22">
        <v>57</v>
      </c>
      <c r="P42" s="22">
        <v>0</v>
      </c>
      <c r="Q42" s="22">
        <v>12</v>
      </c>
      <c r="R42" s="22">
        <v>45</v>
      </c>
      <c r="S42" s="22">
        <v>96</v>
      </c>
      <c r="T42" s="22">
        <v>11.4</v>
      </c>
      <c r="U42" s="14">
        <f t="shared" si="0"/>
        <v>50</v>
      </c>
      <c r="V42" s="22">
        <v>1</v>
      </c>
      <c r="W42" s="22">
        <v>5</v>
      </c>
      <c r="X42" s="22">
        <v>45</v>
      </c>
      <c r="Y42" s="40">
        <v>12.9996</v>
      </c>
      <c r="Z42" s="43" t="s">
        <v>34</v>
      </c>
    </row>
    <row r="43" ht="24" spans="1:26">
      <c r="A43" s="14">
        <v>38</v>
      </c>
      <c r="B43" s="22" t="s">
        <v>101</v>
      </c>
      <c r="C43" s="25" t="s">
        <v>104</v>
      </c>
      <c r="D43" s="14">
        <v>18371050002</v>
      </c>
      <c r="E43" s="24">
        <v>43334</v>
      </c>
      <c r="F43" s="22" t="s">
        <v>30</v>
      </c>
      <c r="G43" s="22"/>
      <c r="H43" s="22" t="s">
        <v>104</v>
      </c>
      <c r="I43" s="22">
        <v>31</v>
      </c>
      <c r="J43" s="22">
        <v>31</v>
      </c>
      <c r="K43" s="22">
        <v>0</v>
      </c>
      <c r="L43" s="22">
        <v>0</v>
      </c>
      <c r="M43" s="22">
        <v>31</v>
      </c>
      <c r="N43" s="22">
        <v>11.16</v>
      </c>
      <c r="O43" s="22">
        <v>31</v>
      </c>
      <c r="P43" s="22">
        <v>0</v>
      </c>
      <c r="Q43" s="22">
        <v>0</v>
      </c>
      <c r="R43" s="22">
        <v>31</v>
      </c>
      <c r="S43" s="22">
        <v>96</v>
      </c>
      <c r="T43" s="22">
        <v>9.6</v>
      </c>
      <c r="U43" s="14">
        <f t="shared" si="0"/>
        <v>31</v>
      </c>
      <c r="V43" s="22">
        <v>0</v>
      </c>
      <c r="W43" s="22">
        <v>0</v>
      </c>
      <c r="X43" s="22">
        <v>31</v>
      </c>
      <c r="Y43" s="37">
        <v>11.16</v>
      </c>
      <c r="Z43" s="43" t="s">
        <v>31</v>
      </c>
    </row>
    <row r="44" ht="24" spans="1:26">
      <c r="A44" s="14">
        <v>39</v>
      </c>
      <c r="B44" s="22" t="s">
        <v>101</v>
      </c>
      <c r="C44" s="25" t="s">
        <v>105</v>
      </c>
      <c r="D44" s="14">
        <v>19371050005</v>
      </c>
      <c r="E44" s="24">
        <v>43612</v>
      </c>
      <c r="F44" s="22" t="s">
        <v>30</v>
      </c>
      <c r="G44" s="22"/>
      <c r="H44" s="22" t="s">
        <v>105</v>
      </c>
      <c r="I44" s="22">
        <v>130</v>
      </c>
      <c r="J44" s="22">
        <v>119</v>
      </c>
      <c r="K44" s="22">
        <v>0</v>
      </c>
      <c r="L44" s="22">
        <v>31</v>
      </c>
      <c r="M44" s="22">
        <v>88</v>
      </c>
      <c r="N44" s="22">
        <v>26.0716</v>
      </c>
      <c r="O44" s="22">
        <v>119</v>
      </c>
      <c r="P44" s="22">
        <v>0</v>
      </c>
      <c r="Q44" s="22">
        <v>31</v>
      </c>
      <c r="R44" s="22">
        <v>88</v>
      </c>
      <c r="S44" s="22">
        <v>96</v>
      </c>
      <c r="T44" s="22">
        <v>23.4</v>
      </c>
      <c r="U44" s="14">
        <f t="shared" si="0"/>
        <v>115</v>
      </c>
      <c r="V44" s="22">
        <v>0</v>
      </c>
      <c r="W44" s="22">
        <v>23</v>
      </c>
      <c r="X44" s="42">
        <v>92</v>
      </c>
      <c r="Y44" s="40">
        <v>24.6414</v>
      </c>
      <c r="Z44" s="43" t="s">
        <v>31</v>
      </c>
    </row>
    <row r="45" ht="24" spans="1:26">
      <c r="A45" s="14">
        <v>40</v>
      </c>
      <c r="B45" s="22" t="s">
        <v>101</v>
      </c>
      <c r="C45" s="25" t="s">
        <v>106</v>
      </c>
      <c r="D45" s="14">
        <v>19371050009</v>
      </c>
      <c r="E45" s="24">
        <v>37933</v>
      </c>
      <c r="F45" s="22" t="s">
        <v>30</v>
      </c>
      <c r="G45" s="22"/>
      <c r="H45" s="22" t="s">
        <v>106</v>
      </c>
      <c r="I45" s="22">
        <v>365</v>
      </c>
      <c r="J45" s="22">
        <v>211</v>
      </c>
      <c r="K45" s="22">
        <v>0</v>
      </c>
      <c r="L45" s="22">
        <v>13</v>
      </c>
      <c r="M45" s="22">
        <v>198</v>
      </c>
      <c r="N45" s="22">
        <v>52.734</v>
      </c>
      <c r="O45" s="22">
        <v>211</v>
      </c>
      <c r="P45" s="22">
        <v>0</v>
      </c>
      <c r="Q45" s="22">
        <v>13</v>
      </c>
      <c r="R45" s="22">
        <v>198</v>
      </c>
      <c r="S45" s="22">
        <v>97</v>
      </c>
      <c r="T45" s="22">
        <v>49.21</v>
      </c>
      <c r="U45" s="14">
        <f t="shared" si="0"/>
        <v>205</v>
      </c>
      <c r="V45" s="22">
        <v>1</v>
      </c>
      <c r="W45" s="22">
        <v>20</v>
      </c>
      <c r="X45" s="22">
        <v>185</v>
      </c>
      <c r="Y45" s="40">
        <v>49.4057</v>
      </c>
      <c r="Z45" s="43" t="s">
        <v>34</v>
      </c>
    </row>
    <row r="46" ht="24" spans="1:26">
      <c r="A46" s="14">
        <v>41</v>
      </c>
      <c r="B46" s="22" t="s">
        <v>101</v>
      </c>
      <c r="C46" s="25" t="s">
        <v>107</v>
      </c>
      <c r="D46" s="14">
        <v>16371050003</v>
      </c>
      <c r="E46" s="24">
        <v>38863</v>
      </c>
      <c r="F46" s="22" t="s">
        <v>30</v>
      </c>
      <c r="G46" s="22"/>
      <c r="H46" s="22" t="s">
        <v>107</v>
      </c>
      <c r="I46" s="22">
        <v>64</v>
      </c>
      <c r="J46" s="22">
        <v>64</v>
      </c>
      <c r="K46" s="22">
        <v>0</v>
      </c>
      <c r="L46" s="22">
        <v>4</v>
      </c>
      <c r="M46" s="22">
        <v>60</v>
      </c>
      <c r="N46" s="22">
        <v>19.3018</v>
      </c>
      <c r="O46" s="22">
        <v>64</v>
      </c>
      <c r="P46" s="22">
        <v>0</v>
      </c>
      <c r="Q46" s="22">
        <v>4</v>
      </c>
      <c r="R46" s="22">
        <v>60</v>
      </c>
      <c r="S46" s="22">
        <v>97</v>
      </c>
      <c r="T46" s="22">
        <v>17.45</v>
      </c>
      <c r="U46" s="14">
        <f t="shared" si="0"/>
        <v>55</v>
      </c>
      <c r="V46" s="22">
        <v>0</v>
      </c>
      <c r="W46" s="22">
        <v>7</v>
      </c>
      <c r="X46" s="22">
        <v>48</v>
      </c>
      <c r="Y46" s="37">
        <v>15.707</v>
      </c>
      <c r="Z46" s="43" t="s">
        <v>31</v>
      </c>
    </row>
    <row r="47" ht="36" spans="1:26">
      <c r="A47" s="14">
        <v>42</v>
      </c>
      <c r="B47" s="22" t="s">
        <v>101</v>
      </c>
      <c r="C47" s="25" t="s">
        <v>108</v>
      </c>
      <c r="D47" s="14">
        <v>19371050003</v>
      </c>
      <c r="E47" s="24">
        <v>43656</v>
      </c>
      <c r="F47" s="22" t="s">
        <v>30</v>
      </c>
      <c r="G47" s="22"/>
      <c r="H47" s="22" t="s">
        <v>108</v>
      </c>
      <c r="I47" s="22">
        <v>68</v>
      </c>
      <c r="J47" s="22">
        <v>106</v>
      </c>
      <c r="K47" s="22">
        <v>0</v>
      </c>
      <c r="L47" s="22">
        <v>6</v>
      </c>
      <c r="M47" s="22">
        <v>100</v>
      </c>
      <c r="N47" s="14">
        <v>28.028</v>
      </c>
      <c r="O47" s="14">
        <v>105</v>
      </c>
      <c r="P47" s="14">
        <v>0</v>
      </c>
      <c r="Q47" s="22">
        <v>6</v>
      </c>
      <c r="R47" s="22">
        <v>99</v>
      </c>
      <c r="S47" s="22">
        <v>96</v>
      </c>
      <c r="T47" s="22">
        <v>24.252</v>
      </c>
      <c r="U47" s="14">
        <f t="shared" si="0"/>
        <v>104</v>
      </c>
      <c r="V47" s="22">
        <v>0</v>
      </c>
      <c r="W47" s="22">
        <v>4</v>
      </c>
      <c r="X47" s="22">
        <v>100</v>
      </c>
      <c r="Y47" s="40">
        <v>26.8349</v>
      </c>
      <c r="Z47" s="43" t="s">
        <v>81</v>
      </c>
    </row>
    <row r="48" ht="30" customHeight="1" spans="1:26">
      <c r="A48" s="14">
        <v>43</v>
      </c>
      <c r="B48" s="22" t="s">
        <v>101</v>
      </c>
      <c r="C48" s="25" t="s">
        <v>109</v>
      </c>
      <c r="D48" s="14">
        <v>20371050001</v>
      </c>
      <c r="E48" s="24">
        <v>43800</v>
      </c>
      <c r="F48" s="22"/>
      <c r="G48" s="22" t="s">
        <v>30</v>
      </c>
      <c r="H48" s="22" t="s">
        <v>110</v>
      </c>
      <c r="I48" s="22">
        <v>86</v>
      </c>
      <c r="J48" s="22">
        <v>32</v>
      </c>
      <c r="K48" s="22">
        <v>0</v>
      </c>
      <c r="L48" s="22">
        <v>23</v>
      </c>
      <c r="M48" s="22">
        <v>9</v>
      </c>
      <c r="N48" s="22">
        <v>8.05</v>
      </c>
      <c r="O48" s="22">
        <v>32</v>
      </c>
      <c r="P48" s="22">
        <v>0</v>
      </c>
      <c r="Q48" s="22">
        <v>23</v>
      </c>
      <c r="R48" s="22">
        <v>9</v>
      </c>
      <c r="S48" s="22">
        <v>95</v>
      </c>
      <c r="T48" s="22">
        <v>6.23</v>
      </c>
      <c r="U48" s="14">
        <f t="shared" si="0"/>
        <v>27</v>
      </c>
      <c r="V48" s="22">
        <v>0</v>
      </c>
      <c r="W48" s="22">
        <v>18</v>
      </c>
      <c r="X48" s="22">
        <v>9</v>
      </c>
      <c r="Y48" s="14">
        <v>6.8967</v>
      </c>
      <c r="Z48" s="43" t="s">
        <v>31</v>
      </c>
    </row>
    <row r="49" ht="24" spans="1:26">
      <c r="A49" s="14">
        <v>44</v>
      </c>
      <c r="B49" s="22" t="s">
        <v>101</v>
      </c>
      <c r="C49" s="25" t="s">
        <v>111</v>
      </c>
      <c r="D49" s="14">
        <v>20371050003</v>
      </c>
      <c r="E49" s="24">
        <v>43739</v>
      </c>
      <c r="F49" s="22"/>
      <c r="G49" s="22" t="s">
        <v>30</v>
      </c>
      <c r="H49" s="22" t="s">
        <v>112</v>
      </c>
      <c r="I49" s="22">
        <v>142</v>
      </c>
      <c r="J49" s="22">
        <v>13</v>
      </c>
      <c r="K49" s="22">
        <v>0</v>
      </c>
      <c r="L49" s="22">
        <v>3</v>
      </c>
      <c r="M49" s="22">
        <v>10</v>
      </c>
      <c r="N49" s="22">
        <v>1.17</v>
      </c>
      <c r="O49" s="22">
        <v>13</v>
      </c>
      <c r="P49" s="22">
        <v>0</v>
      </c>
      <c r="Q49" s="22">
        <v>3</v>
      </c>
      <c r="R49" s="22">
        <v>10</v>
      </c>
      <c r="S49" s="22">
        <v>98</v>
      </c>
      <c r="T49" s="22">
        <v>0.79</v>
      </c>
      <c r="U49" s="14">
        <f t="shared" si="0"/>
        <v>13</v>
      </c>
      <c r="V49" s="22">
        <v>0</v>
      </c>
      <c r="W49" s="22">
        <v>0</v>
      </c>
      <c r="X49" s="22">
        <v>13</v>
      </c>
      <c r="Y49" s="37">
        <v>5.28</v>
      </c>
      <c r="Z49" s="43" t="s">
        <v>37</v>
      </c>
    </row>
    <row r="50" ht="27" customHeight="1" spans="1:26">
      <c r="A50" s="14">
        <v>45</v>
      </c>
      <c r="B50" s="14" t="s">
        <v>113</v>
      </c>
      <c r="C50" s="15" t="s">
        <v>114</v>
      </c>
      <c r="D50" s="14">
        <v>20371120001</v>
      </c>
      <c r="E50" s="14">
        <v>2013.7</v>
      </c>
      <c r="F50" s="14" t="s">
        <v>30</v>
      </c>
      <c r="G50" s="14"/>
      <c r="H50" s="14"/>
      <c r="I50" s="14">
        <v>100</v>
      </c>
      <c r="J50" s="14">
        <v>56</v>
      </c>
      <c r="K50" s="14">
        <v>0</v>
      </c>
      <c r="L50" s="14">
        <v>12</v>
      </c>
      <c r="M50" s="14">
        <v>44</v>
      </c>
      <c r="N50" s="14">
        <v>10.9874</v>
      </c>
      <c r="O50" s="14">
        <v>56</v>
      </c>
      <c r="P50" s="14">
        <v>0</v>
      </c>
      <c r="Q50" s="14">
        <v>13</v>
      </c>
      <c r="R50" s="14">
        <v>43</v>
      </c>
      <c r="S50" s="14"/>
      <c r="T50" s="14">
        <v>10.9171</v>
      </c>
      <c r="U50" s="14">
        <f t="shared" si="0"/>
        <v>56</v>
      </c>
      <c r="V50" s="14">
        <v>0</v>
      </c>
      <c r="W50" s="14">
        <v>12</v>
      </c>
      <c r="X50" s="14">
        <v>44</v>
      </c>
      <c r="Y50" s="40">
        <v>10.8774</v>
      </c>
      <c r="Z50" s="43" t="s">
        <v>31</v>
      </c>
    </row>
    <row r="51" ht="24" spans="1:26">
      <c r="A51" s="14">
        <v>46</v>
      </c>
      <c r="B51" s="14" t="s">
        <v>113</v>
      </c>
      <c r="C51" s="15" t="s">
        <v>115</v>
      </c>
      <c r="D51" s="14">
        <v>18371120001</v>
      </c>
      <c r="E51" s="26">
        <v>2018.4</v>
      </c>
      <c r="F51" s="14" t="s">
        <v>30</v>
      </c>
      <c r="G51" s="27"/>
      <c r="H51" s="26"/>
      <c r="I51" s="27">
        <v>200</v>
      </c>
      <c r="J51" s="27">
        <v>231</v>
      </c>
      <c r="K51" s="27">
        <v>0</v>
      </c>
      <c r="L51" s="27">
        <v>0</v>
      </c>
      <c r="M51" s="27">
        <v>231</v>
      </c>
      <c r="N51" s="27">
        <v>67.7844</v>
      </c>
      <c r="O51" s="27">
        <v>231</v>
      </c>
      <c r="P51" s="27">
        <v>0</v>
      </c>
      <c r="Q51" s="27">
        <v>0</v>
      </c>
      <c r="R51" s="27">
        <v>231</v>
      </c>
      <c r="S51" s="27"/>
      <c r="T51" s="27">
        <v>67.3692</v>
      </c>
      <c r="U51" s="14">
        <f t="shared" si="0"/>
        <v>231</v>
      </c>
      <c r="V51" s="27">
        <v>0</v>
      </c>
      <c r="W51" s="27">
        <v>0</v>
      </c>
      <c r="X51" s="27">
        <v>231</v>
      </c>
      <c r="Y51" s="47">
        <v>67.236</v>
      </c>
      <c r="Z51" s="43" t="s">
        <v>37</v>
      </c>
    </row>
    <row r="52" ht="24" spans="1:26">
      <c r="A52" s="14">
        <v>47</v>
      </c>
      <c r="B52" s="14" t="s">
        <v>113</v>
      </c>
      <c r="C52" s="15" t="s">
        <v>116</v>
      </c>
      <c r="D52" s="14">
        <v>20371120006</v>
      </c>
      <c r="E52" s="14">
        <v>2007.6</v>
      </c>
      <c r="F52" s="14" t="s">
        <v>30</v>
      </c>
      <c r="G52" s="27"/>
      <c r="H52" s="26"/>
      <c r="I52" s="27">
        <v>77</v>
      </c>
      <c r="J52" s="27">
        <v>51</v>
      </c>
      <c r="K52" s="27">
        <v>0</v>
      </c>
      <c r="L52" s="27">
        <v>9</v>
      </c>
      <c r="M52" s="27">
        <v>42</v>
      </c>
      <c r="N52" s="27">
        <v>10.296</v>
      </c>
      <c r="O52" s="27">
        <v>50</v>
      </c>
      <c r="P52" s="27">
        <v>0</v>
      </c>
      <c r="Q52" s="27">
        <v>8</v>
      </c>
      <c r="R52" s="27">
        <v>42</v>
      </c>
      <c r="S52" s="27"/>
      <c r="T52" s="27">
        <v>10.3443</v>
      </c>
      <c r="U52" s="14">
        <f t="shared" si="0"/>
        <v>50</v>
      </c>
      <c r="V52" s="27">
        <v>0</v>
      </c>
      <c r="W52" s="27">
        <v>8</v>
      </c>
      <c r="X52" s="27">
        <v>42</v>
      </c>
      <c r="Y52" s="47">
        <v>10.112</v>
      </c>
      <c r="Z52" s="43" t="s">
        <v>65</v>
      </c>
    </row>
    <row r="53" ht="24" customHeight="1" spans="1:26">
      <c r="A53" s="14">
        <v>48</v>
      </c>
      <c r="B53" s="14" t="s">
        <v>113</v>
      </c>
      <c r="C53" s="15" t="s">
        <v>117</v>
      </c>
      <c r="D53" s="14">
        <v>20371120005</v>
      </c>
      <c r="E53" s="14">
        <v>2019.12</v>
      </c>
      <c r="F53" s="14" t="s">
        <v>30</v>
      </c>
      <c r="G53" s="14"/>
      <c r="H53" s="26"/>
      <c r="I53" s="27">
        <v>60</v>
      </c>
      <c r="J53" s="27">
        <v>35</v>
      </c>
      <c r="K53" s="27">
        <v>0</v>
      </c>
      <c r="L53" s="27">
        <v>17</v>
      </c>
      <c r="M53" s="27">
        <v>18</v>
      </c>
      <c r="N53" s="27">
        <v>5.9326</v>
      </c>
      <c r="O53" s="27">
        <v>35</v>
      </c>
      <c r="P53" s="27">
        <v>0</v>
      </c>
      <c r="Q53" s="27">
        <v>17</v>
      </c>
      <c r="R53" s="27">
        <v>18</v>
      </c>
      <c r="S53" s="27"/>
      <c r="T53" s="27">
        <v>5.9326</v>
      </c>
      <c r="U53" s="14">
        <f t="shared" si="0"/>
        <v>34</v>
      </c>
      <c r="V53" s="27">
        <v>0</v>
      </c>
      <c r="W53" s="27">
        <v>16</v>
      </c>
      <c r="X53" s="27">
        <v>18</v>
      </c>
      <c r="Y53" s="48">
        <v>5.9238</v>
      </c>
      <c r="Z53" s="43" t="s">
        <v>65</v>
      </c>
    </row>
    <row r="54" ht="24" customHeight="1" spans="1:26">
      <c r="A54" s="14">
        <v>49</v>
      </c>
      <c r="B54" s="14" t="s">
        <v>113</v>
      </c>
      <c r="C54" s="15" t="s">
        <v>118</v>
      </c>
      <c r="D54" s="14">
        <v>20371120003</v>
      </c>
      <c r="E54" s="27">
        <v>2014.11</v>
      </c>
      <c r="F54" s="14" t="s">
        <v>30</v>
      </c>
      <c r="G54" s="27"/>
      <c r="H54" s="26"/>
      <c r="I54" s="27">
        <v>195</v>
      </c>
      <c r="J54" s="27">
        <v>136</v>
      </c>
      <c r="K54" s="27">
        <v>0</v>
      </c>
      <c r="L54" s="27">
        <v>26</v>
      </c>
      <c r="M54" s="27">
        <v>110</v>
      </c>
      <c r="N54" s="27">
        <v>37.0278</v>
      </c>
      <c r="O54" s="27">
        <v>136</v>
      </c>
      <c r="P54" s="27">
        <v>0</v>
      </c>
      <c r="Q54" s="27">
        <v>30</v>
      </c>
      <c r="R54" s="27">
        <v>106</v>
      </c>
      <c r="S54" s="27"/>
      <c r="T54" s="27">
        <v>37.0278</v>
      </c>
      <c r="U54" s="14">
        <f t="shared" si="0"/>
        <v>143</v>
      </c>
      <c r="V54" s="27">
        <v>0</v>
      </c>
      <c r="W54" s="27">
        <v>33</v>
      </c>
      <c r="X54" s="27">
        <v>110</v>
      </c>
      <c r="Y54" s="48">
        <v>36.7048</v>
      </c>
      <c r="Z54" s="43" t="s">
        <v>81</v>
      </c>
    </row>
    <row r="55" ht="24" customHeight="1" spans="1:26">
      <c r="A55" s="14">
        <v>50</v>
      </c>
      <c r="B55" s="14" t="s">
        <v>113</v>
      </c>
      <c r="C55" s="15" t="s">
        <v>119</v>
      </c>
      <c r="D55" s="14">
        <v>20371120004</v>
      </c>
      <c r="E55" s="27">
        <v>2011.5</v>
      </c>
      <c r="F55" s="14" t="s">
        <v>30</v>
      </c>
      <c r="G55" s="27"/>
      <c r="H55" s="26"/>
      <c r="I55" s="27">
        <v>110</v>
      </c>
      <c r="J55" s="27">
        <v>138</v>
      </c>
      <c r="K55" s="27">
        <v>0</v>
      </c>
      <c r="L55" s="27">
        <v>58</v>
      </c>
      <c r="M55" s="27">
        <v>80</v>
      </c>
      <c r="N55" s="27">
        <v>28.4628</v>
      </c>
      <c r="O55" s="27">
        <v>136</v>
      </c>
      <c r="P55" s="27">
        <v>0</v>
      </c>
      <c r="Q55" s="27">
        <v>59</v>
      </c>
      <c r="R55" s="27">
        <v>77</v>
      </c>
      <c r="S55" s="27"/>
      <c r="T55" s="27">
        <v>27.6291</v>
      </c>
      <c r="U55" s="14">
        <f t="shared" si="0"/>
        <v>134</v>
      </c>
      <c r="V55" s="27">
        <v>0</v>
      </c>
      <c r="W55" s="27">
        <v>52</v>
      </c>
      <c r="X55" s="27">
        <v>82</v>
      </c>
      <c r="Y55" s="27">
        <v>27.1876</v>
      </c>
      <c r="Z55" s="43" t="s">
        <v>34</v>
      </c>
    </row>
    <row r="56" ht="24" customHeight="1" spans="1:26">
      <c r="A56" s="14">
        <v>51</v>
      </c>
      <c r="B56" s="14" t="s">
        <v>113</v>
      </c>
      <c r="C56" s="15" t="s">
        <v>120</v>
      </c>
      <c r="D56" s="14">
        <v>20371120002</v>
      </c>
      <c r="E56" s="14">
        <v>2012.4</v>
      </c>
      <c r="F56" s="14" t="s">
        <v>30</v>
      </c>
      <c r="G56" s="14"/>
      <c r="H56" s="28"/>
      <c r="I56" s="14">
        <v>76</v>
      </c>
      <c r="J56" s="14">
        <v>39</v>
      </c>
      <c r="K56" s="14">
        <v>0</v>
      </c>
      <c r="L56" s="14">
        <v>3</v>
      </c>
      <c r="M56" s="14">
        <v>36</v>
      </c>
      <c r="N56" s="14">
        <v>7.7458</v>
      </c>
      <c r="O56" s="14">
        <v>39</v>
      </c>
      <c r="P56" s="14">
        <v>0</v>
      </c>
      <c r="Q56" s="14">
        <v>4</v>
      </c>
      <c r="R56" s="14">
        <v>35</v>
      </c>
      <c r="S56" s="14"/>
      <c r="T56" s="14">
        <v>7.4922</v>
      </c>
      <c r="U56" s="14">
        <f t="shared" si="0"/>
        <v>34</v>
      </c>
      <c r="V56" s="14">
        <v>1</v>
      </c>
      <c r="W56" s="14">
        <v>3</v>
      </c>
      <c r="X56" s="40">
        <v>31</v>
      </c>
      <c r="Y56" s="14">
        <v>6.8824</v>
      </c>
      <c r="Z56" s="43" t="s">
        <v>65</v>
      </c>
    </row>
    <row r="57" ht="24" customHeight="1" spans="1:26">
      <c r="A57" s="14">
        <v>52</v>
      </c>
      <c r="B57" s="14" t="s">
        <v>121</v>
      </c>
      <c r="C57" s="15" t="s">
        <v>122</v>
      </c>
      <c r="D57" s="14" t="s">
        <v>123</v>
      </c>
      <c r="E57" s="16">
        <v>43252</v>
      </c>
      <c r="F57" s="14" t="s">
        <v>30</v>
      </c>
      <c r="G57" s="14"/>
      <c r="H57" s="14"/>
      <c r="I57" s="14">
        <v>200</v>
      </c>
      <c r="J57" s="14">
        <v>161</v>
      </c>
      <c r="K57" s="14">
        <v>0</v>
      </c>
      <c r="L57" s="14">
        <v>57</v>
      </c>
      <c r="M57" s="14">
        <v>104</v>
      </c>
      <c r="N57" s="37">
        <v>34.7697</v>
      </c>
      <c r="O57" s="14">
        <v>150</v>
      </c>
      <c r="P57" s="14">
        <v>0</v>
      </c>
      <c r="Q57" s="14">
        <v>49</v>
      </c>
      <c r="R57" s="14">
        <v>101</v>
      </c>
      <c r="S57" s="14">
        <v>95</v>
      </c>
      <c r="T57" s="37">
        <v>34.5114</v>
      </c>
      <c r="U57" s="14">
        <f t="shared" si="0"/>
        <v>145</v>
      </c>
      <c r="V57" s="14">
        <v>0</v>
      </c>
      <c r="W57" s="14">
        <v>42</v>
      </c>
      <c r="X57" s="14">
        <v>103</v>
      </c>
      <c r="Y57" s="14">
        <v>34.5842</v>
      </c>
      <c r="Z57" s="43" t="s">
        <v>31</v>
      </c>
    </row>
    <row r="58" ht="20" customHeight="1" spans="1:26">
      <c r="A58" s="14">
        <v>53</v>
      </c>
      <c r="B58" s="14" t="s">
        <v>124</v>
      </c>
      <c r="C58" s="15" t="s">
        <v>125</v>
      </c>
      <c r="D58" s="29">
        <v>17371810006</v>
      </c>
      <c r="E58" s="30">
        <v>42915</v>
      </c>
      <c r="F58" s="29" t="s">
        <v>30</v>
      </c>
      <c r="G58" s="29"/>
      <c r="H58" s="29" t="s">
        <v>125</v>
      </c>
      <c r="I58" s="29">
        <v>110</v>
      </c>
      <c r="J58" s="29">
        <v>59</v>
      </c>
      <c r="K58" s="29">
        <v>0</v>
      </c>
      <c r="L58" s="29">
        <v>10</v>
      </c>
      <c r="M58" s="29">
        <v>49</v>
      </c>
      <c r="N58" s="29">
        <v>17.74201</v>
      </c>
      <c r="O58" s="14">
        <v>59</v>
      </c>
      <c r="P58" s="14">
        <v>0</v>
      </c>
      <c r="Q58" s="14">
        <v>10</v>
      </c>
      <c r="R58" s="14">
        <v>49</v>
      </c>
      <c r="S58" s="39">
        <v>0.99</v>
      </c>
      <c r="T58" s="14">
        <v>22.044</v>
      </c>
      <c r="U58" s="14">
        <f t="shared" si="0"/>
        <v>100</v>
      </c>
      <c r="V58" s="14">
        <v>0</v>
      </c>
      <c r="W58" s="40">
        <v>31</v>
      </c>
      <c r="X58" s="14">
        <v>69</v>
      </c>
      <c r="Y58" s="44">
        <v>23.0658</v>
      </c>
      <c r="Z58" s="43" t="s">
        <v>81</v>
      </c>
    </row>
    <row r="59" ht="24" spans="1:26">
      <c r="A59" s="14">
        <v>54</v>
      </c>
      <c r="B59" s="14" t="s">
        <v>124</v>
      </c>
      <c r="C59" s="15" t="s">
        <v>126</v>
      </c>
      <c r="D59" s="31" t="s">
        <v>127</v>
      </c>
      <c r="E59" s="32">
        <v>41789</v>
      </c>
      <c r="F59" s="31" t="s">
        <v>30</v>
      </c>
      <c r="G59" s="31"/>
      <c r="H59" s="31" t="s">
        <v>126</v>
      </c>
      <c r="I59" s="31">
        <v>100</v>
      </c>
      <c r="J59" s="31">
        <v>62</v>
      </c>
      <c r="K59" s="31">
        <v>0</v>
      </c>
      <c r="L59" s="31">
        <v>18</v>
      </c>
      <c r="M59" s="31">
        <v>44</v>
      </c>
      <c r="N59" s="31">
        <v>20.16</v>
      </c>
      <c r="O59" s="14">
        <v>68</v>
      </c>
      <c r="P59" s="14">
        <v>0</v>
      </c>
      <c r="Q59" s="14">
        <v>18</v>
      </c>
      <c r="R59" s="14">
        <v>44</v>
      </c>
      <c r="S59" s="39">
        <v>0.99</v>
      </c>
      <c r="T59" s="14">
        <v>20.16</v>
      </c>
      <c r="U59" s="14">
        <f t="shared" si="0"/>
        <v>81</v>
      </c>
      <c r="V59" s="14">
        <v>0</v>
      </c>
      <c r="W59" s="14">
        <v>33</v>
      </c>
      <c r="X59" s="14">
        <v>48</v>
      </c>
      <c r="Y59" s="14">
        <v>19.6126</v>
      </c>
      <c r="Z59" s="43" t="s">
        <v>31</v>
      </c>
    </row>
    <row r="60" ht="24" spans="1:26">
      <c r="A60" s="14">
        <v>55</v>
      </c>
      <c r="B60" s="14" t="s">
        <v>124</v>
      </c>
      <c r="C60" s="15" t="s">
        <v>128</v>
      </c>
      <c r="D60" s="14" t="s">
        <v>129</v>
      </c>
      <c r="E60" s="14" t="s">
        <v>130</v>
      </c>
      <c r="F60" s="14" t="s">
        <v>30</v>
      </c>
      <c r="G60" s="14"/>
      <c r="H60" s="14" t="s">
        <v>131</v>
      </c>
      <c r="I60" s="14">
        <v>100</v>
      </c>
      <c r="J60" s="14">
        <v>102</v>
      </c>
      <c r="K60" s="14">
        <v>0</v>
      </c>
      <c r="L60" s="14">
        <v>10</v>
      </c>
      <c r="M60" s="14">
        <v>92</v>
      </c>
      <c r="N60" s="14">
        <v>38.667564</v>
      </c>
      <c r="O60" s="14">
        <v>102</v>
      </c>
      <c r="P60" s="14">
        <v>0</v>
      </c>
      <c r="Q60" s="14">
        <v>10</v>
      </c>
      <c r="R60" s="14">
        <v>92</v>
      </c>
      <c r="S60" s="39">
        <v>0.99</v>
      </c>
      <c r="T60" s="14">
        <v>42.624</v>
      </c>
      <c r="U60" s="14">
        <f t="shared" si="0"/>
        <v>134</v>
      </c>
      <c r="V60" s="14">
        <v>0</v>
      </c>
      <c r="W60" s="14">
        <v>15</v>
      </c>
      <c r="X60" s="14">
        <v>119</v>
      </c>
      <c r="Y60" s="14">
        <v>44.1865</v>
      </c>
      <c r="Z60" s="43" t="s">
        <v>37</v>
      </c>
    </row>
    <row r="61" ht="24" spans="1:26">
      <c r="A61" s="14">
        <v>56</v>
      </c>
      <c r="B61" s="14" t="s">
        <v>124</v>
      </c>
      <c r="C61" s="33" t="s">
        <v>132</v>
      </c>
      <c r="D61" s="29">
        <v>17371140010</v>
      </c>
      <c r="E61" s="30">
        <v>42826</v>
      </c>
      <c r="F61" s="29"/>
      <c r="G61" s="29" t="s">
        <v>30</v>
      </c>
      <c r="H61" s="29" t="s">
        <v>133</v>
      </c>
      <c r="I61" s="29">
        <v>160</v>
      </c>
      <c r="J61" s="29">
        <v>127</v>
      </c>
      <c r="K61" s="29">
        <v>0</v>
      </c>
      <c r="L61" s="29">
        <v>46</v>
      </c>
      <c r="M61" s="29">
        <v>81</v>
      </c>
      <c r="N61" s="29">
        <v>40.3502</v>
      </c>
      <c r="O61" s="14">
        <v>115</v>
      </c>
      <c r="P61" s="14">
        <v>0</v>
      </c>
      <c r="Q61" s="14">
        <v>46</v>
      </c>
      <c r="R61" s="14">
        <v>69</v>
      </c>
      <c r="S61" s="39">
        <v>0.99</v>
      </c>
      <c r="T61" s="14">
        <v>39.468</v>
      </c>
      <c r="U61" s="14">
        <f t="shared" si="0"/>
        <v>121</v>
      </c>
      <c r="V61" s="14">
        <v>0</v>
      </c>
      <c r="W61" s="14">
        <v>42</v>
      </c>
      <c r="X61" s="40">
        <v>79</v>
      </c>
      <c r="Y61" s="44">
        <v>39.5637</v>
      </c>
      <c r="Z61" s="43" t="s">
        <v>81</v>
      </c>
    </row>
    <row r="62" ht="24" spans="1:26">
      <c r="A62" s="14">
        <v>57</v>
      </c>
      <c r="B62" s="14" t="s">
        <v>124</v>
      </c>
      <c r="C62" s="33" t="s">
        <v>134</v>
      </c>
      <c r="D62" s="29">
        <v>17371140015</v>
      </c>
      <c r="E62" s="34">
        <v>41395</v>
      </c>
      <c r="F62" s="29"/>
      <c r="G62" s="29" t="s">
        <v>30</v>
      </c>
      <c r="H62" s="29" t="s">
        <v>135</v>
      </c>
      <c r="I62" s="29">
        <v>22</v>
      </c>
      <c r="J62" s="29">
        <v>0</v>
      </c>
      <c r="K62" s="38">
        <v>16</v>
      </c>
      <c r="L62" s="29">
        <v>6</v>
      </c>
      <c r="M62" s="29">
        <v>5.9174</v>
      </c>
      <c r="N62" s="14">
        <v>6</v>
      </c>
      <c r="O62" s="14">
        <v>24</v>
      </c>
      <c r="P62" s="14">
        <v>0</v>
      </c>
      <c r="Q62" s="14">
        <v>16</v>
      </c>
      <c r="R62" s="14">
        <v>6</v>
      </c>
      <c r="S62" s="39">
        <v>0.99</v>
      </c>
      <c r="T62" s="14">
        <v>6</v>
      </c>
      <c r="U62" s="14">
        <f t="shared" si="0"/>
        <v>20</v>
      </c>
      <c r="V62" s="14">
        <v>0</v>
      </c>
      <c r="W62" s="14">
        <v>11</v>
      </c>
      <c r="X62" s="14">
        <v>9</v>
      </c>
      <c r="Y62" s="14">
        <v>4.9553</v>
      </c>
      <c r="Z62" s="43" t="s">
        <v>31</v>
      </c>
    </row>
    <row r="63" ht="24" spans="1:26">
      <c r="A63" s="14">
        <v>58</v>
      </c>
      <c r="B63" s="14" t="s">
        <v>124</v>
      </c>
      <c r="C63" s="33" t="s">
        <v>136</v>
      </c>
      <c r="D63" s="29">
        <v>17371140014</v>
      </c>
      <c r="E63" s="30">
        <v>43952</v>
      </c>
      <c r="F63" s="29"/>
      <c r="G63" s="29" t="s">
        <v>30</v>
      </c>
      <c r="H63" s="29" t="s">
        <v>133</v>
      </c>
      <c r="I63" s="29">
        <v>22</v>
      </c>
      <c r="J63" s="29">
        <v>0</v>
      </c>
      <c r="K63" s="38">
        <v>16</v>
      </c>
      <c r="L63" s="29">
        <v>6</v>
      </c>
      <c r="M63" s="29">
        <v>5.9174</v>
      </c>
      <c r="N63" s="29">
        <v>8.1934</v>
      </c>
      <c r="O63" s="14">
        <v>13</v>
      </c>
      <c r="P63" s="14">
        <v>1</v>
      </c>
      <c r="Q63" s="14">
        <v>6</v>
      </c>
      <c r="R63" s="14">
        <v>6</v>
      </c>
      <c r="S63" s="39">
        <v>0.99</v>
      </c>
      <c r="T63" s="14">
        <v>3.6</v>
      </c>
      <c r="U63" s="14">
        <f t="shared" si="0"/>
        <v>21</v>
      </c>
      <c r="V63" s="14">
        <v>2</v>
      </c>
      <c r="W63" s="14">
        <v>14</v>
      </c>
      <c r="X63" s="14">
        <v>7</v>
      </c>
      <c r="Y63" s="14">
        <v>4.3523</v>
      </c>
      <c r="Z63" s="43" t="s">
        <v>31</v>
      </c>
    </row>
    <row r="64" ht="36" spans="1:26">
      <c r="A64" s="14">
        <v>59</v>
      </c>
      <c r="B64" s="14" t="s">
        <v>124</v>
      </c>
      <c r="C64" s="33" t="s">
        <v>137</v>
      </c>
      <c r="D64" s="29">
        <v>17371140009</v>
      </c>
      <c r="E64" s="30">
        <v>43678</v>
      </c>
      <c r="F64" s="29"/>
      <c r="G64" s="29" t="s">
        <v>30</v>
      </c>
      <c r="H64" s="29" t="s">
        <v>138</v>
      </c>
      <c r="I64" s="29">
        <v>90</v>
      </c>
      <c r="J64" s="29">
        <v>46</v>
      </c>
      <c r="K64" s="29">
        <v>0</v>
      </c>
      <c r="L64" s="29">
        <v>16</v>
      </c>
      <c r="M64" s="29">
        <v>30</v>
      </c>
      <c r="N64" s="29">
        <v>14.64</v>
      </c>
      <c r="O64" s="14">
        <v>46</v>
      </c>
      <c r="P64" s="14">
        <v>0</v>
      </c>
      <c r="Q64" s="14">
        <v>16</v>
      </c>
      <c r="R64" s="14">
        <v>30</v>
      </c>
      <c r="S64" s="39">
        <v>0.99</v>
      </c>
      <c r="T64" s="14">
        <v>14.64</v>
      </c>
      <c r="U64" s="14">
        <f t="shared" si="0"/>
        <v>60</v>
      </c>
      <c r="V64" s="14">
        <v>0</v>
      </c>
      <c r="W64" s="14">
        <v>19</v>
      </c>
      <c r="X64" s="14">
        <v>41</v>
      </c>
      <c r="Y64" s="14">
        <v>13.7096</v>
      </c>
      <c r="Z64" s="43" t="s">
        <v>31</v>
      </c>
    </row>
    <row r="65" ht="36" spans="1:26">
      <c r="A65" s="14">
        <v>60</v>
      </c>
      <c r="B65" s="14" t="s">
        <v>124</v>
      </c>
      <c r="C65" s="33" t="s">
        <v>139</v>
      </c>
      <c r="D65" s="29" t="s">
        <v>140</v>
      </c>
      <c r="E65" s="49">
        <v>2013.1</v>
      </c>
      <c r="F65" s="29"/>
      <c r="G65" s="29" t="s">
        <v>30</v>
      </c>
      <c r="H65" s="29" t="s">
        <v>141</v>
      </c>
      <c r="I65" s="29">
        <v>120</v>
      </c>
      <c r="J65" s="29">
        <v>32</v>
      </c>
      <c r="K65" s="29">
        <v>0</v>
      </c>
      <c r="L65" s="29">
        <v>5</v>
      </c>
      <c r="M65" s="29">
        <v>27</v>
      </c>
      <c r="N65" s="29">
        <v>10.56</v>
      </c>
      <c r="O65" s="14">
        <v>32</v>
      </c>
      <c r="P65" s="14">
        <v>0</v>
      </c>
      <c r="Q65" s="14">
        <v>5</v>
      </c>
      <c r="R65" s="14">
        <v>27</v>
      </c>
      <c r="S65" s="39">
        <v>0.99</v>
      </c>
      <c r="T65" s="14">
        <v>10.92</v>
      </c>
      <c r="U65" s="14">
        <f t="shared" si="0"/>
        <v>48</v>
      </c>
      <c r="V65" s="14">
        <v>0</v>
      </c>
      <c r="W65" s="14">
        <v>13</v>
      </c>
      <c r="X65" s="14">
        <v>35</v>
      </c>
      <c r="Y65" s="14">
        <v>11.2997</v>
      </c>
      <c r="Z65" s="43" t="s">
        <v>31</v>
      </c>
    </row>
    <row r="66" ht="28" customHeight="1" spans="1:26">
      <c r="A66" s="14">
        <v>61</v>
      </c>
      <c r="B66" s="14" t="s">
        <v>124</v>
      </c>
      <c r="C66" s="33" t="s">
        <v>142</v>
      </c>
      <c r="D66" s="29" t="s">
        <v>143</v>
      </c>
      <c r="E66" s="49">
        <v>2019.1</v>
      </c>
      <c r="F66" s="29"/>
      <c r="G66" s="29" t="s">
        <v>30</v>
      </c>
      <c r="H66" s="29" t="s">
        <v>144</v>
      </c>
      <c r="I66" s="29">
        <v>117</v>
      </c>
      <c r="J66" s="29">
        <v>56</v>
      </c>
      <c r="K66" s="29">
        <v>0</v>
      </c>
      <c r="L66" s="29">
        <v>13</v>
      </c>
      <c r="M66" s="29">
        <v>43</v>
      </c>
      <c r="N66" s="29">
        <v>16.9708</v>
      </c>
      <c r="O66" s="14">
        <v>56</v>
      </c>
      <c r="P66" s="14">
        <v>0</v>
      </c>
      <c r="Q66" s="14">
        <v>13</v>
      </c>
      <c r="R66" s="14">
        <v>43</v>
      </c>
      <c r="S66" s="39">
        <v>0.99</v>
      </c>
      <c r="T66" s="14">
        <v>20.46</v>
      </c>
      <c r="U66" s="14">
        <f t="shared" si="0"/>
        <v>62</v>
      </c>
      <c r="V66" s="14">
        <v>0</v>
      </c>
      <c r="W66" s="14">
        <v>14</v>
      </c>
      <c r="X66" s="14">
        <v>48</v>
      </c>
      <c r="Y66" s="14">
        <v>18.8548</v>
      </c>
      <c r="Z66" s="43" t="s">
        <v>81</v>
      </c>
    </row>
    <row r="67" ht="24" spans="1:26">
      <c r="A67" s="14">
        <v>62</v>
      </c>
      <c r="B67" s="14" t="s">
        <v>124</v>
      </c>
      <c r="C67" s="50" t="s">
        <v>145</v>
      </c>
      <c r="D67" s="29">
        <v>17371140008</v>
      </c>
      <c r="E67" s="30">
        <v>42217</v>
      </c>
      <c r="F67" s="29"/>
      <c r="G67" s="29" t="s">
        <v>30</v>
      </c>
      <c r="H67" s="29" t="s">
        <v>133</v>
      </c>
      <c r="I67" s="29">
        <v>135</v>
      </c>
      <c r="J67" s="29">
        <v>101</v>
      </c>
      <c r="K67" s="29">
        <v>2</v>
      </c>
      <c r="L67" s="29">
        <v>38</v>
      </c>
      <c r="M67" s="29">
        <v>61</v>
      </c>
      <c r="N67" s="29">
        <v>25.1928</v>
      </c>
      <c r="O67" s="14">
        <v>84</v>
      </c>
      <c r="P67" s="14">
        <v>2</v>
      </c>
      <c r="Q67" s="14">
        <v>36</v>
      </c>
      <c r="R67" s="14">
        <v>46</v>
      </c>
      <c r="S67" s="39">
        <v>0.99</v>
      </c>
      <c r="T67" s="14">
        <v>27.72</v>
      </c>
      <c r="U67" s="14">
        <f t="shared" si="0"/>
        <v>86</v>
      </c>
      <c r="V67" s="14">
        <v>2</v>
      </c>
      <c r="W67" s="14">
        <v>24</v>
      </c>
      <c r="X67" s="14">
        <v>62</v>
      </c>
      <c r="Y67" s="14">
        <v>24.9729</v>
      </c>
      <c r="Z67" s="43" t="s">
        <v>81</v>
      </c>
    </row>
    <row r="68" ht="24" spans="1:26">
      <c r="A68" s="14">
        <v>63</v>
      </c>
      <c r="B68" s="14" t="s">
        <v>124</v>
      </c>
      <c r="C68" s="33" t="s">
        <v>146</v>
      </c>
      <c r="D68" s="29">
        <v>17371140012</v>
      </c>
      <c r="E68" s="30">
        <v>43132</v>
      </c>
      <c r="F68" s="29"/>
      <c r="G68" s="29" t="s">
        <v>30</v>
      </c>
      <c r="H68" s="29" t="s">
        <v>133</v>
      </c>
      <c r="I68" s="29">
        <v>74</v>
      </c>
      <c r="J68" s="29">
        <v>61</v>
      </c>
      <c r="K68" s="29">
        <v>0</v>
      </c>
      <c r="L68" s="29">
        <v>19</v>
      </c>
      <c r="M68" s="29">
        <v>37</v>
      </c>
      <c r="N68" s="29">
        <v>20.1381</v>
      </c>
      <c r="O68" s="14">
        <v>56</v>
      </c>
      <c r="P68" s="14">
        <v>0</v>
      </c>
      <c r="Q68" s="14">
        <v>19</v>
      </c>
      <c r="R68" s="14">
        <v>37</v>
      </c>
      <c r="S68" s="39">
        <v>0.99</v>
      </c>
      <c r="T68" s="14">
        <v>21.456</v>
      </c>
      <c r="U68" s="14">
        <f t="shared" si="0"/>
        <v>58</v>
      </c>
      <c r="V68" s="14">
        <v>0</v>
      </c>
      <c r="W68" s="14">
        <v>17</v>
      </c>
      <c r="X68" s="14">
        <v>41</v>
      </c>
      <c r="Y68" s="37">
        <v>19.854</v>
      </c>
      <c r="Z68" s="43" t="s">
        <v>37</v>
      </c>
    </row>
    <row r="69" ht="48" spans="1:26">
      <c r="A69" s="14">
        <v>64</v>
      </c>
      <c r="B69" s="14" t="s">
        <v>124</v>
      </c>
      <c r="C69" s="51" t="s">
        <v>147</v>
      </c>
      <c r="D69" s="14">
        <v>17371140007</v>
      </c>
      <c r="E69" s="21">
        <v>41395</v>
      </c>
      <c r="F69" s="14"/>
      <c r="G69" s="14" t="s">
        <v>30</v>
      </c>
      <c r="H69" s="14" t="s">
        <v>148</v>
      </c>
      <c r="I69" s="14">
        <v>235</v>
      </c>
      <c r="J69" s="29">
        <v>174</v>
      </c>
      <c r="K69" s="29">
        <v>0</v>
      </c>
      <c r="L69" s="29">
        <v>53</v>
      </c>
      <c r="M69" s="29">
        <v>121</v>
      </c>
      <c r="N69" s="29">
        <v>57.48</v>
      </c>
      <c r="O69" s="14">
        <v>134</v>
      </c>
      <c r="P69" s="14">
        <v>0</v>
      </c>
      <c r="Q69" s="14">
        <v>46</v>
      </c>
      <c r="R69" s="14">
        <v>88</v>
      </c>
      <c r="S69" s="39">
        <v>0.99</v>
      </c>
      <c r="T69" s="14">
        <v>46.992</v>
      </c>
      <c r="U69" s="14">
        <f t="shared" si="0"/>
        <v>171</v>
      </c>
      <c r="V69" s="14">
        <v>0</v>
      </c>
      <c r="W69" s="14">
        <v>50</v>
      </c>
      <c r="X69" s="14">
        <v>121</v>
      </c>
      <c r="Y69" s="40">
        <v>56.9393</v>
      </c>
      <c r="Z69" s="43" t="s">
        <v>81</v>
      </c>
    </row>
    <row r="70" ht="36" spans="1:26">
      <c r="A70" s="14">
        <v>65</v>
      </c>
      <c r="B70" s="14" t="s">
        <v>124</v>
      </c>
      <c r="C70" s="51" t="s">
        <v>149</v>
      </c>
      <c r="D70" s="14">
        <v>17371140011</v>
      </c>
      <c r="E70" s="27" t="s">
        <v>150</v>
      </c>
      <c r="F70" s="14"/>
      <c r="G70" s="14" t="s">
        <v>30</v>
      </c>
      <c r="H70" s="14" t="s">
        <v>151</v>
      </c>
      <c r="I70" s="14">
        <v>154</v>
      </c>
      <c r="J70" s="14">
        <v>64</v>
      </c>
      <c r="K70" s="14">
        <v>0</v>
      </c>
      <c r="L70" s="14">
        <v>32</v>
      </c>
      <c r="M70" s="14">
        <v>32</v>
      </c>
      <c r="N70" s="14">
        <v>19.2</v>
      </c>
      <c r="O70" s="14">
        <v>64</v>
      </c>
      <c r="P70" s="14">
        <v>0</v>
      </c>
      <c r="Q70" s="14">
        <v>32</v>
      </c>
      <c r="R70" s="14">
        <v>32</v>
      </c>
      <c r="S70" s="39">
        <v>0.99</v>
      </c>
      <c r="T70" s="14">
        <v>19.2</v>
      </c>
      <c r="U70" s="14">
        <f t="shared" ref="U70:U77" si="1">W70+X70</f>
        <v>72</v>
      </c>
      <c r="V70" s="14">
        <v>0</v>
      </c>
      <c r="W70" s="14">
        <v>39</v>
      </c>
      <c r="X70" s="14">
        <v>33</v>
      </c>
      <c r="Y70" s="37">
        <v>20.596</v>
      </c>
      <c r="Z70" s="43" t="s">
        <v>31</v>
      </c>
    </row>
    <row r="71" ht="24" spans="1:26">
      <c r="A71" s="14">
        <v>66</v>
      </c>
      <c r="B71" s="14" t="s">
        <v>152</v>
      </c>
      <c r="C71" s="52" t="s">
        <v>153</v>
      </c>
      <c r="D71" s="31">
        <v>18371250006</v>
      </c>
      <c r="E71" s="53">
        <v>43374</v>
      </c>
      <c r="F71" s="31"/>
      <c r="G71" s="14" t="s">
        <v>30</v>
      </c>
      <c r="H71" s="31" t="s">
        <v>154</v>
      </c>
      <c r="I71" s="31">
        <v>106</v>
      </c>
      <c r="J71" s="31">
        <v>75</v>
      </c>
      <c r="K71" s="31">
        <v>1</v>
      </c>
      <c r="L71" s="31">
        <v>10</v>
      </c>
      <c r="M71" s="31">
        <v>64</v>
      </c>
      <c r="N71" s="31">
        <v>22.4215</v>
      </c>
      <c r="O71" s="31">
        <v>75</v>
      </c>
      <c r="P71" s="31">
        <v>1</v>
      </c>
      <c r="Q71" s="31">
        <v>10</v>
      </c>
      <c r="R71" s="31">
        <v>64</v>
      </c>
      <c r="S71" s="31">
        <v>100</v>
      </c>
      <c r="T71" s="31">
        <v>22.4215</v>
      </c>
      <c r="U71" s="14">
        <f t="shared" si="1"/>
        <v>72</v>
      </c>
      <c r="V71" s="31">
        <v>1</v>
      </c>
      <c r="W71" s="31">
        <v>8</v>
      </c>
      <c r="X71" s="31">
        <v>64</v>
      </c>
      <c r="Y71" s="14">
        <v>22.4752</v>
      </c>
      <c r="Z71" s="43" t="s">
        <v>81</v>
      </c>
    </row>
    <row r="72" ht="24" spans="1:26">
      <c r="A72" s="14">
        <v>67</v>
      </c>
      <c r="B72" s="14" t="s">
        <v>152</v>
      </c>
      <c r="C72" s="15" t="s">
        <v>155</v>
      </c>
      <c r="D72" s="14">
        <v>18371250007</v>
      </c>
      <c r="E72" s="16">
        <v>43313</v>
      </c>
      <c r="F72" s="14"/>
      <c r="G72" s="14" t="s">
        <v>30</v>
      </c>
      <c r="H72" s="14" t="s">
        <v>156</v>
      </c>
      <c r="I72" s="14">
        <v>105</v>
      </c>
      <c r="J72" s="14">
        <v>76</v>
      </c>
      <c r="K72" s="14">
        <v>6</v>
      </c>
      <c r="L72" s="14">
        <v>20</v>
      </c>
      <c r="M72" s="14">
        <v>52</v>
      </c>
      <c r="N72" s="14">
        <v>21.168</v>
      </c>
      <c r="O72" s="14">
        <v>76</v>
      </c>
      <c r="P72" s="14">
        <v>6</v>
      </c>
      <c r="Q72" s="14">
        <v>20</v>
      </c>
      <c r="R72" s="14">
        <v>52</v>
      </c>
      <c r="S72" s="14">
        <v>100</v>
      </c>
      <c r="T72" s="14">
        <v>21.168</v>
      </c>
      <c r="U72" s="14">
        <f t="shared" si="1"/>
        <v>70</v>
      </c>
      <c r="V72" s="14">
        <v>0</v>
      </c>
      <c r="W72" s="14">
        <v>22</v>
      </c>
      <c r="X72" s="14">
        <v>48</v>
      </c>
      <c r="Y72" s="14">
        <v>18.2496</v>
      </c>
      <c r="Z72" s="43" t="s">
        <v>34</v>
      </c>
    </row>
    <row r="73" ht="24" spans="1:26">
      <c r="A73" s="14">
        <v>68</v>
      </c>
      <c r="B73" s="14" t="s">
        <v>152</v>
      </c>
      <c r="C73" s="15" t="s">
        <v>157</v>
      </c>
      <c r="D73" s="54" t="s">
        <v>158</v>
      </c>
      <c r="E73" s="16">
        <v>43466</v>
      </c>
      <c r="F73" s="14"/>
      <c r="G73" s="14" t="s">
        <v>30</v>
      </c>
      <c r="H73" s="14" t="s">
        <v>159</v>
      </c>
      <c r="I73" s="14">
        <v>120</v>
      </c>
      <c r="J73" s="14">
        <v>40</v>
      </c>
      <c r="K73" s="14">
        <v>0</v>
      </c>
      <c r="L73" s="14">
        <v>14</v>
      </c>
      <c r="M73" s="14">
        <v>26</v>
      </c>
      <c r="N73" s="14">
        <v>10.41</v>
      </c>
      <c r="O73" s="14">
        <v>40</v>
      </c>
      <c r="P73" s="14">
        <v>0</v>
      </c>
      <c r="Q73" s="14">
        <v>14</v>
      </c>
      <c r="R73" s="14">
        <v>26</v>
      </c>
      <c r="S73" s="14">
        <v>100</v>
      </c>
      <c r="T73" s="14">
        <v>10.41</v>
      </c>
      <c r="U73" s="14">
        <f t="shared" si="1"/>
        <v>37</v>
      </c>
      <c r="V73" s="14">
        <v>0</v>
      </c>
      <c r="W73" s="14">
        <v>11</v>
      </c>
      <c r="X73" s="14">
        <v>26</v>
      </c>
      <c r="Y73" s="14">
        <v>11.1023</v>
      </c>
      <c r="Z73" s="43" t="s">
        <v>31</v>
      </c>
    </row>
    <row r="74" ht="36" spans="1:26">
      <c r="A74" s="14">
        <v>69</v>
      </c>
      <c r="B74" s="14" t="s">
        <v>152</v>
      </c>
      <c r="C74" s="15" t="s">
        <v>160</v>
      </c>
      <c r="D74" s="14">
        <v>18371250004</v>
      </c>
      <c r="E74" s="16">
        <v>43160</v>
      </c>
      <c r="F74" s="14"/>
      <c r="G74" s="14" t="s">
        <v>30</v>
      </c>
      <c r="H74" s="14" t="s">
        <v>161</v>
      </c>
      <c r="I74" s="14">
        <v>90</v>
      </c>
      <c r="J74" s="14">
        <v>50</v>
      </c>
      <c r="K74" s="14">
        <v>3</v>
      </c>
      <c r="L74" s="14">
        <v>15</v>
      </c>
      <c r="M74" s="14">
        <v>32</v>
      </c>
      <c r="N74" s="14">
        <v>15.12</v>
      </c>
      <c r="O74" s="14">
        <v>50</v>
      </c>
      <c r="P74" s="14">
        <v>3</v>
      </c>
      <c r="Q74" s="14">
        <v>15</v>
      </c>
      <c r="R74" s="14">
        <v>32</v>
      </c>
      <c r="S74" s="14">
        <v>100</v>
      </c>
      <c r="T74" s="14">
        <v>15.12</v>
      </c>
      <c r="U74" s="14">
        <f t="shared" si="1"/>
        <v>45</v>
      </c>
      <c r="V74" s="14">
        <v>2</v>
      </c>
      <c r="W74" s="14">
        <v>14</v>
      </c>
      <c r="X74" s="14">
        <v>31</v>
      </c>
      <c r="Y74" s="37">
        <v>13.01</v>
      </c>
      <c r="Z74" s="43" t="s">
        <v>31</v>
      </c>
    </row>
    <row r="75" ht="24" spans="1:26">
      <c r="A75" s="14">
        <v>70</v>
      </c>
      <c r="B75" s="14" t="s">
        <v>152</v>
      </c>
      <c r="C75" s="15" t="s">
        <v>162</v>
      </c>
      <c r="D75" s="14">
        <v>18371250008</v>
      </c>
      <c r="E75" s="21">
        <v>43374</v>
      </c>
      <c r="F75" s="14"/>
      <c r="G75" s="14" t="s">
        <v>30</v>
      </c>
      <c r="H75" s="14" t="s">
        <v>163</v>
      </c>
      <c r="I75" s="14">
        <v>166</v>
      </c>
      <c r="J75" s="14">
        <v>88</v>
      </c>
      <c r="K75" s="14">
        <v>0</v>
      </c>
      <c r="L75" s="14">
        <v>11</v>
      </c>
      <c r="M75" s="14">
        <v>77</v>
      </c>
      <c r="N75" s="14">
        <v>24.8193</v>
      </c>
      <c r="O75" s="14">
        <v>88</v>
      </c>
      <c r="P75" s="14">
        <v>0</v>
      </c>
      <c r="Q75" s="14">
        <v>11</v>
      </c>
      <c r="R75" s="14">
        <v>77</v>
      </c>
      <c r="S75" s="14">
        <v>100</v>
      </c>
      <c r="T75" s="14">
        <v>24.8193</v>
      </c>
      <c r="U75" s="14">
        <f t="shared" si="1"/>
        <v>86</v>
      </c>
      <c r="V75" s="14">
        <v>0</v>
      </c>
      <c r="W75" s="14">
        <v>10</v>
      </c>
      <c r="X75" s="40">
        <v>76</v>
      </c>
      <c r="Y75" s="44">
        <v>24.0435</v>
      </c>
      <c r="Z75" s="43" t="s">
        <v>34</v>
      </c>
    </row>
    <row r="76" ht="24" spans="1:26">
      <c r="A76" s="14">
        <v>71</v>
      </c>
      <c r="B76" s="14" t="s">
        <v>152</v>
      </c>
      <c r="C76" s="15" t="s">
        <v>164</v>
      </c>
      <c r="D76" s="14">
        <v>18371250001</v>
      </c>
      <c r="E76" s="27" t="s">
        <v>165</v>
      </c>
      <c r="F76" s="14"/>
      <c r="G76" s="14" t="s">
        <v>30</v>
      </c>
      <c r="H76" s="14" t="s">
        <v>166</v>
      </c>
      <c r="I76" s="14">
        <v>150</v>
      </c>
      <c r="J76" s="14">
        <v>80</v>
      </c>
      <c r="K76" s="14">
        <v>0</v>
      </c>
      <c r="L76" s="14">
        <v>16</v>
      </c>
      <c r="M76" s="14">
        <v>64</v>
      </c>
      <c r="N76" s="14">
        <v>26.88</v>
      </c>
      <c r="O76" s="14">
        <v>80</v>
      </c>
      <c r="P76" s="14">
        <v>0</v>
      </c>
      <c r="Q76" s="14">
        <v>16</v>
      </c>
      <c r="R76" s="14">
        <v>64</v>
      </c>
      <c r="S76" s="14">
        <v>100</v>
      </c>
      <c r="T76" s="14">
        <v>26.88</v>
      </c>
      <c r="U76" s="14">
        <f t="shared" si="1"/>
        <v>73</v>
      </c>
      <c r="V76" s="14">
        <v>0</v>
      </c>
      <c r="W76" s="14">
        <v>11</v>
      </c>
      <c r="X76" s="14">
        <v>62</v>
      </c>
      <c r="Y76" s="37">
        <v>22.86</v>
      </c>
      <c r="Z76" s="43" t="s">
        <v>31</v>
      </c>
    </row>
    <row r="77" ht="36" spans="1:26">
      <c r="A77" s="14">
        <v>72</v>
      </c>
      <c r="B77" s="14" t="s">
        <v>152</v>
      </c>
      <c r="C77" s="15" t="s">
        <v>167</v>
      </c>
      <c r="D77" s="14" t="s">
        <v>168</v>
      </c>
      <c r="E77" s="55">
        <v>42005</v>
      </c>
      <c r="F77" s="14" t="s">
        <v>30</v>
      </c>
      <c r="G77" s="14"/>
      <c r="H77" s="14" t="s">
        <v>167</v>
      </c>
      <c r="I77" s="14">
        <v>160</v>
      </c>
      <c r="J77" s="14">
        <v>127</v>
      </c>
      <c r="K77" s="14">
        <v>3</v>
      </c>
      <c r="L77" s="14">
        <v>29</v>
      </c>
      <c r="M77" s="14">
        <v>95</v>
      </c>
      <c r="N77" s="14">
        <v>26.17</v>
      </c>
      <c r="O77" s="14">
        <v>160</v>
      </c>
      <c r="P77" s="14">
        <v>127</v>
      </c>
      <c r="Q77" s="14">
        <v>3</v>
      </c>
      <c r="R77" s="14">
        <v>29</v>
      </c>
      <c r="S77" s="14">
        <v>100</v>
      </c>
      <c r="T77" s="14">
        <v>26.17</v>
      </c>
      <c r="U77" s="14">
        <f t="shared" si="1"/>
        <v>114</v>
      </c>
      <c r="V77" s="14">
        <v>3</v>
      </c>
      <c r="W77" s="14">
        <v>19</v>
      </c>
      <c r="X77" s="14">
        <v>95</v>
      </c>
      <c r="Y77" s="40">
        <v>29.8577</v>
      </c>
      <c r="Z77" s="43" t="s">
        <v>81</v>
      </c>
    </row>
    <row r="78" ht="36" spans="1:26">
      <c r="A78" s="14">
        <v>73</v>
      </c>
      <c r="B78" s="14" t="s">
        <v>169</v>
      </c>
      <c r="C78" s="15" t="s">
        <v>170</v>
      </c>
      <c r="D78" s="14" t="s">
        <v>171</v>
      </c>
      <c r="E78" s="14">
        <v>2017.12</v>
      </c>
      <c r="F78" s="14"/>
      <c r="G78" s="14" t="s">
        <v>30</v>
      </c>
      <c r="H78" s="14" t="s">
        <v>172</v>
      </c>
      <c r="I78" s="14">
        <v>299</v>
      </c>
      <c r="J78" s="14">
        <v>111</v>
      </c>
      <c r="K78" s="14"/>
      <c r="L78" s="14">
        <v>71</v>
      </c>
      <c r="M78" s="14">
        <v>40</v>
      </c>
      <c r="N78" s="14">
        <v>30.66</v>
      </c>
      <c r="O78" s="14">
        <v>111</v>
      </c>
      <c r="P78" s="14"/>
      <c r="Q78" s="14">
        <v>71</v>
      </c>
      <c r="R78" s="14">
        <v>40</v>
      </c>
      <c r="S78" s="14">
        <v>98.6</v>
      </c>
      <c r="T78" s="14">
        <v>30.66</v>
      </c>
      <c r="U78" s="14">
        <v>110</v>
      </c>
      <c r="V78" s="14">
        <v>0</v>
      </c>
      <c r="W78" s="40">
        <v>70</v>
      </c>
      <c r="X78" s="14">
        <v>40</v>
      </c>
      <c r="Y78" s="44">
        <v>29.744</v>
      </c>
      <c r="Z78" s="62" t="s">
        <v>37</v>
      </c>
    </row>
    <row r="79" ht="24" spans="1:26">
      <c r="A79" s="14">
        <v>74</v>
      </c>
      <c r="B79" s="14" t="s">
        <v>169</v>
      </c>
      <c r="C79" s="15" t="s">
        <v>173</v>
      </c>
      <c r="D79" s="14" t="s">
        <v>174</v>
      </c>
      <c r="E79" s="14">
        <v>2011.11</v>
      </c>
      <c r="F79" s="14"/>
      <c r="G79" s="14" t="s">
        <v>30</v>
      </c>
      <c r="H79" s="14" t="s">
        <v>175</v>
      </c>
      <c r="I79" s="14">
        <v>100</v>
      </c>
      <c r="J79" s="14">
        <v>102</v>
      </c>
      <c r="K79" s="14"/>
      <c r="L79" s="14">
        <v>36</v>
      </c>
      <c r="M79" s="14">
        <v>66</v>
      </c>
      <c r="N79" s="14">
        <v>22.89</v>
      </c>
      <c r="O79" s="14">
        <v>102</v>
      </c>
      <c r="P79" s="14"/>
      <c r="Q79" s="14">
        <v>36</v>
      </c>
      <c r="R79" s="14">
        <v>66</v>
      </c>
      <c r="S79" s="14">
        <v>98.2</v>
      </c>
      <c r="T79" s="14">
        <v>22.89</v>
      </c>
      <c r="U79" s="14">
        <v>101</v>
      </c>
      <c r="V79" s="14">
        <v>1</v>
      </c>
      <c r="W79" s="14">
        <v>36</v>
      </c>
      <c r="X79" s="40">
        <v>66</v>
      </c>
      <c r="Y79" s="40">
        <v>21.9774</v>
      </c>
      <c r="Z79" s="62" t="s">
        <v>31</v>
      </c>
    </row>
    <row r="80" ht="24" spans="1:26">
      <c r="A80" s="14">
        <v>75</v>
      </c>
      <c r="B80" s="14" t="s">
        <v>169</v>
      </c>
      <c r="C80" s="15" t="s">
        <v>176</v>
      </c>
      <c r="D80" s="14" t="s">
        <v>177</v>
      </c>
      <c r="E80" s="14">
        <v>2018.9</v>
      </c>
      <c r="F80" s="14" t="s">
        <v>30</v>
      </c>
      <c r="G80" s="14"/>
      <c r="H80" s="14"/>
      <c r="I80" s="14">
        <v>140</v>
      </c>
      <c r="J80" s="14">
        <v>171</v>
      </c>
      <c r="K80" s="14"/>
      <c r="L80" s="14">
        <v>37</v>
      </c>
      <c r="M80" s="14">
        <v>134</v>
      </c>
      <c r="N80" s="14">
        <v>38.36</v>
      </c>
      <c r="O80" s="14">
        <v>171</v>
      </c>
      <c r="P80" s="14"/>
      <c r="Q80" s="14">
        <v>37</v>
      </c>
      <c r="R80" s="14">
        <v>134</v>
      </c>
      <c r="S80" s="14">
        <v>97.3</v>
      </c>
      <c r="T80" s="14">
        <v>38.36</v>
      </c>
      <c r="U80" s="14">
        <v>159</v>
      </c>
      <c r="V80" s="14">
        <v>13</v>
      </c>
      <c r="W80" s="40">
        <v>26</v>
      </c>
      <c r="X80" s="14">
        <v>132</v>
      </c>
      <c r="Y80" s="40">
        <v>36.5542</v>
      </c>
      <c r="Z80" s="62" t="s">
        <v>31</v>
      </c>
    </row>
    <row r="81" ht="24" spans="1:26">
      <c r="A81" s="14">
        <v>76</v>
      </c>
      <c r="B81" s="14" t="s">
        <v>169</v>
      </c>
      <c r="C81" s="15" t="s">
        <v>178</v>
      </c>
      <c r="D81" s="14" t="s">
        <v>179</v>
      </c>
      <c r="E81" s="14">
        <v>2009.12</v>
      </c>
      <c r="F81" s="14" t="s">
        <v>30</v>
      </c>
      <c r="G81" s="14"/>
      <c r="H81" s="14"/>
      <c r="I81" s="14">
        <v>100</v>
      </c>
      <c r="J81" s="14">
        <v>78</v>
      </c>
      <c r="K81" s="14"/>
      <c r="L81" s="14">
        <v>16</v>
      </c>
      <c r="M81" s="14">
        <v>62</v>
      </c>
      <c r="N81" s="14">
        <v>16.45</v>
      </c>
      <c r="O81" s="14">
        <v>78</v>
      </c>
      <c r="P81" s="14"/>
      <c r="Q81" s="14">
        <v>16</v>
      </c>
      <c r="R81" s="14">
        <v>62</v>
      </c>
      <c r="S81" s="14">
        <v>96.7</v>
      </c>
      <c r="T81" s="14">
        <v>16.45</v>
      </c>
      <c r="U81" s="14">
        <v>78</v>
      </c>
      <c r="V81" s="14">
        <v>0</v>
      </c>
      <c r="W81" s="14">
        <v>16</v>
      </c>
      <c r="X81" s="14">
        <v>62</v>
      </c>
      <c r="Y81" s="14">
        <v>15.5123</v>
      </c>
      <c r="Z81" s="62" t="s">
        <v>31</v>
      </c>
    </row>
    <row r="82" ht="24" spans="1:26">
      <c r="A82" s="14">
        <v>77</v>
      </c>
      <c r="B82" s="14" t="s">
        <v>180</v>
      </c>
      <c r="C82" s="15" t="s">
        <v>181</v>
      </c>
      <c r="D82" s="14">
        <v>20371170001</v>
      </c>
      <c r="E82" s="27" t="s">
        <v>182</v>
      </c>
      <c r="F82" s="14" t="s">
        <v>30</v>
      </c>
      <c r="G82" s="14"/>
      <c r="H82" s="14" t="s">
        <v>181</v>
      </c>
      <c r="I82" s="14">
        <v>100</v>
      </c>
      <c r="J82" s="14">
        <v>65</v>
      </c>
      <c r="K82" s="14">
        <v>2</v>
      </c>
      <c r="L82" s="14">
        <v>13</v>
      </c>
      <c r="M82" s="14">
        <v>50</v>
      </c>
      <c r="N82" s="14">
        <v>18.2</v>
      </c>
      <c r="O82" s="14">
        <v>65</v>
      </c>
      <c r="P82" s="14">
        <v>2</v>
      </c>
      <c r="Q82" s="14">
        <v>13</v>
      </c>
      <c r="R82" s="14">
        <v>50</v>
      </c>
      <c r="S82" s="39">
        <v>0.96</v>
      </c>
      <c r="T82" s="14">
        <v>18.2</v>
      </c>
      <c r="U82" s="14">
        <f t="shared" ref="U82:U92" si="2">W82+X82</f>
        <v>63</v>
      </c>
      <c r="V82" s="14">
        <v>0</v>
      </c>
      <c r="W82" s="14">
        <v>13</v>
      </c>
      <c r="X82" s="14">
        <v>50</v>
      </c>
      <c r="Y82" s="14">
        <v>18.1091</v>
      </c>
      <c r="Z82" s="43" t="s">
        <v>81</v>
      </c>
    </row>
    <row r="83" ht="24" spans="1:26">
      <c r="A83" s="14">
        <v>78</v>
      </c>
      <c r="B83" s="14" t="s">
        <v>183</v>
      </c>
      <c r="C83" s="15" t="s">
        <v>184</v>
      </c>
      <c r="D83" s="14" t="s">
        <v>185</v>
      </c>
      <c r="E83" s="21">
        <v>42948</v>
      </c>
      <c r="F83" s="14"/>
      <c r="G83" s="14" t="s">
        <v>30</v>
      </c>
      <c r="H83" s="14" t="s">
        <v>186</v>
      </c>
      <c r="I83" s="14">
        <v>400</v>
      </c>
      <c r="J83" s="14">
        <f t="shared" ref="J83:J88" si="3">L83+M83</f>
        <v>39</v>
      </c>
      <c r="K83" s="14">
        <v>1</v>
      </c>
      <c r="L83" s="14">
        <v>16</v>
      </c>
      <c r="M83" s="14">
        <v>23</v>
      </c>
      <c r="N83" s="14">
        <f>L83*0.24+M83*0.36</f>
        <v>12.12</v>
      </c>
      <c r="O83" s="14">
        <f t="shared" ref="O83:O88" si="4">Q83+R83</f>
        <v>39</v>
      </c>
      <c r="P83" s="14">
        <v>1</v>
      </c>
      <c r="Q83" s="14">
        <v>16</v>
      </c>
      <c r="R83" s="14">
        <v>23</v>
      </c>
      <c r="S83" s="14">
        <v>100</v>
      </c>
      <c r="T83" s="14">
        <f>Q83*0.24+R83*0.36</f>
        <v>12.12</v>
      </c>
      <c r="U83" s="14">
        <f t="shared" si="2"/>
        <v>38</v>
      </c>
      <c r="V83" s="14">
        <v>28</v>
      </c>
      <c r="W83" s="14">
        <v>16</v>
      </c>
      <c r="X83" s="14">
        <v>22</v>
      </c>
      <c r="Y83" s="14">
        <v>9.6986</v>
      </c>
      <c r="Z83" s="43" t="s">
        <v>31</v>
      </c>
    </row>
    <row r="84" ht="27" customHeight="1" spans="1:26">
      <c r="A84" s="14">
        <v>79</v>
      </c>
      <c r="B84" s="14" t="s">
        <v>183</v>
      </c>
      <c r="C84" s="15" t="s">
        <v>187</v>
      </c>
      <c r="D84" s="14" t="s">
        <v>188</v>
      </c>
      <c r="E84" s="16">
        <v>43322</v>
      </c>
      <c r="F84" s="14"/>
      <c r="G84" s="14" t="s">
        <v>30</v>
      </c>
      <c r="H84" s="14" t="s">
        <v>189</v>
      </c>
      <c r="I84" s="14">
        <v>70</v>
      </c>
      <c r="J84" s="14">
        <f t="shared" si="3"/>
        <v>24</v>
      </c>
      <c r="K84" s="14">
        <v>11</v>
      </c>
      <c r="L84" s="14">
        <v>10</v>
      </c>
      <c r="M84" s="14">
        <v>14</v>
      </c>
      <c r="N84" s="14">
        <f t="shared" ref="N84:N88" si="5">(L84*0.24+M84*0.36)*0.9</f>
        <v>6.696</v>
      </c>
      <c r="O84" s="14">
        <f t="shared" si="4"/>
        <v>24</v>
      </c>
      <c r="P84" s="14">
        <v>11</v>
      </c>
      <c r="Q84" s="14">
        <v>10</v>
      </c>
      <c r="R84" s="14">
        <v>14</v>
      </c>
      <c r="S84" s="14">
        <v>100</v>
      </c>
      <c r="T84" s="14">
        <f t="shared" ref="T84:T88" si="6">(Q84*0.24+R84*0.36)*0.9</f>
        <v>6.696</v>
      </c>
      <c r="U84" s="14">
        <f t="shared" si="2"/>
        <v>27</v>
      </c>
      <c r="V84" s="14">
        <v>6</v>
      </c>
      <c r="W84" s="14">
        <v>12</v>
      </c>
      <c r="X84" s="14">
        <v>15</v>
      </c>
      <c r="Y84" s="14">
        <v>6.4103</v>
      </c>
      <c r="Z84" s="43" t="s">
        <v>34</v>
      </c>
    </row>
    <row r="85" ht="27" customHeight="1" spans="1:26">
      <c r="A85" s="14">
        <v>80</v>
      </c>
      <c r="B85" s="14" t="s">
        <v>183</v>
      </c>
      <c r="C85" s="15" t="s">
        <v>190</v>
      </c>
      <c r="D85" s="14" t="s">
        <v>191</v>
      </c>
      <c r="E85" s="54" t="s">
        <v>192</v>
      </c>
      <c r="F85" s="14"/>
      <c r="G85" s="14" t="s">
        <v>30</v>
      </c>
      <c r="H85" s="14" t="s">
        <v>193</v>
      </c>
      <c r="I85" s="14">
        <v>80</v>
      </c>
      <c r="J85" s="14">
        <f t="shared" si="3"/>
        <v>15</v>
      </c>
      <c r="K85" s="14">
        <v>7</v>
      </c>
      <c r="L85" s="14">
        <v>11</v>
      </c>
      <c r="M85" s="14">
        <v>4</v>
      </c>
      <c r="N85" s="14">
        <f t="shared" si="5"/>
        <v>3.672</v>
      </c>
      <c r="O85" s="14">
        <f t="shared" si="4"/>
        <v>15</v>
      </c>
      <c r="P85" s="14">
        <v>7</v>
      </c>
      <c r="Q85" s="14">
        <v>11</v>
      </c>
      <c r="R85" s="14">
        <v>4</v>
      </c>
      <c r="S85" s="14">
        <v>100</v>
      </c>
      <c r="T85" s="14">
        <f t="shared" si="6"/>
        <v>3.672</v>
      </c>
      <c r="U85" s="14">
        <f t="shared" si="2"/>
        <v>21</v>
      </c>
      <c r="V85" s="14">
        <v>0</v>
      </c>
      <c r="W85" s="14">
        <v>11</v>
      </c>
      <c r="X85" s="14">
        <v>10</v>
      </c>
      <c r="Y85" s="14">
        <v>4.8864</v>
      </c>
      <c r="Z85" s="43" t="s">
        <v>34</v>
      </c>
    </row>
    <row r="86" ht="30" customHeight="1" spans="1:26">
      <c r="A86" s="14">
        <v>81</v>
      </c>
      <c r="B86" s="14" t="s">
        <v>183</v>
      </c>
      <c r="C86" s="15" t="s">
        <v>194</v>
      </c>
      <c r="D86" s="14" t="s">
        <v>195</v>
      </c>
      <c r="E86" s="54" t="s">
        <v>196</v>
      </c>
      <c r="F86" s="14"/>
      <c r="G86" s="14" t="s">
        <v>30</v>
      </c>
      <c r="H86" s="14" t="s">
        <v>193</v>
      </c>
      <c r="I86" s="14">
        <v>48</v>
      </c>
      <c r="J86" s="14">
        <f t="shared" si="3"/>
        <v>16</v>
      </c>
      <c r="K86" s="14">
        <v>5</v>
      </c>
      <c r="L86" s="14">
        <v>9</v>
      </c>
      <c r="M86" s="14">
        <v>7</v>
      </c>
      <c r="N86" s="14">
        <f>(L86*0.24+M86*0.36)*0.8</f>
        <v>3.744</v>
      </c>
      <c r="O86" s="14">
        <f t="shared" si="4"/>
        <v>16</v>
      </c>
      <c r="P86" s="14">
        <v>5</v>
      </c>
      <c r="Q86" s="14">
        <v>9</v>
      </c>
      <c r="R86" s="14">
        <v>7</v>
      </c>
      <c r="S86" s="14">
        <v>100</v>
      </c>
      <c r="T86" s="14">
        <f>(Q86*0.24+R86*0.36)*0.8</f>
        <v>3.744</v>
      </c>
      <c r="U86" s="14">
        <f t="shared" si="2"/>
        <v>18</v>
      </c>
      <c r="V86" s="14">
        <v>0</v>
      </c>
      <c r="W86" s="14">
        <v>8</v>
      </c>
      <c r="X86" s="14">
        <v>10</v>
      </c>
      <c r="Y86" s="14">
        <v>3.8352</v>
      </c>
      <c r="Z86" s="43" t="s">
        <v>65</v>
      </c>
    </row>
    <row r="87" ht="24" spans="1:26">
      <c r="A87" s="14">
        <v>82</v>
      </c>
      <c r="B87" s="14" t="s">
        <v>183</v>
      </c>
      <c r="C87" s="15" t="s">
        <v>197</v>
      </c>
      <c r="D87" s="14" t="s">
        <v>198</v>
      </c>
      <c r="E87" s="54" t="s">
        <v>199</v>
      </c>
      <c r="F87" s="14"/>
      <c r="G87" s="14" t="s">
        <v>30</v>
      </c>
      <c r="H87" s="14" t="s">
        <v>200</v>
      </c>
      <c r="I87" s="14">
        <v>80</v>
      </c>
      <c r="J87" s="14">
        <f t="shared" si="3"/>
        <v>28</v>
      </c>
      <c r="K87" s="14">
        <v>8</v>
      </c>
      <c r="L87" s="14">
        <v>16</v>
      </c>
      <c r="M87" s="14">
        <v>12</v>
      </c>
      <c r="N87" s="14">
        <f>(L87*0.24+M87*0.36)*0.8</f>
        <v>6.528</v>
      </c>
      <c r="O87" s="14">
        <f t="shared" si="4"/>
        <v>28</v>
      </c>
      <c r="P87" s="14">
        <v>8</v>
      </c>
      <c r="Q87" s="14">
        <v>16</v>
      </c>
      <c r="R87" s="14">
        <v>12</v>
      </c>
      <c r="S87" s="14">
        <v>100</v>
      </c>
      <c r="T87" s="14">
        <f>(Q87*0.24+R87*0.36)*0.8</f>
        <v>6.528</v>
      </c>
      <c r="U87" s="14">
        <f t="shared" si="2"/>
        <v>32</v>
      </c>
      <c r="V87" s="14">
        <v>0</v>
      </c>
      <c r="W87" s="14">
        <v>19</v>
      </c>
      <c r="X87" s="14">
        <v>13</v>
      </c>
      <c r="Y87" s="14">
        <v>6.9026</v>
      </c>
      <c r="Z87" s="43" t="s">
        <v>65</v>
      </c>
    </row>
    <row r="88" ht="24" spans="1:26">
      <c r="A88" s="14">
        <v>83</v>
      </c>
      <c r="B88" s="14" t="s">
        <v>183</v>
      </c>
      <c r="C88" s="15" t="s">
        <v>201</v>
      </c>
      <c r="D88" s="14" t="s">
        <v>202</v>
      </c>
      <c r="E88" s="16">
        <v>43734</v>
      </c>
      <c r="F88" s="14"/>
      <c r="G88" s="14" t="s">
        <v>30</v>
      </c>
      <c r="H88" s="14" t="s">
        <v>203</v>
      </c>
      <c r="I88" s="14">
        <v>80</v>
      </c>
      <c r="J88" s="14">
        <f t="shared" si="3"/>
        <v>12</v>
      </c>
      <c r="K88" s="14">
        <v>12</v>
      </c>
      <c r="L88" s="14">
        <v>7</v>
      </c>
      <c r="M88" s="14">
        <v>5</v>
      </c>
      <c r="N88" s="14">
        <f t="shared" si="5"/>
        <v>3.132</v>
      </c>
      <c r="O88" s="14">
        <f t="shared" si="4"/>
        <v>12</v>
      </c>
      <c r="P88" s="14">
        <v>12</v>
      </c>
      <c r="Q88" s="14">
        <v>7</v>
      </c>
      <c r="R88" s="14">
        <v>5</v>
      </c>
      <c r="S88" s="14">
        <v>100</v>
      </c>
      <c r="T88" s="14">
        <f t="shared" si="6"/>
        <v>3.132</v>
      </c>
      <c r="U88" s="14">
        <f t="shared" si="2"/>
        <v>13</v>
      </c>
      <c r="V88" s="14">
        <v>0</v>
      </c>
      <c r="W88" s="14">
        <v>7</v>
      </c>
      <c r="X88" s="14">
        <v>6</v>
      </c>
      <c r="Y88" s="14">
        <v>3.3189</v>
      </c>
      <c r="Z88" s="43" t="s">
        <v>34</v>
      </c>
    </row>
    <row r="89" ht="36" spans="1:26">
      <c r="A89" s="14">
        <v>84</v>
      </c>
      <c r="B89" s="14" t="s">
        <v>204</v>
      </c>
      <c r="C89" s="23" t="s">
        <v>205</v>
      </c>
      <c r="D89" s="56">
        <v>20371910007</v>
      </c>
      <c r="E89" s="57">
        <v>43349</v>
      </c>
      <c r="F89" s="14" t="s">
        <v>30</v>
      </c>
      <c r="G89" s="14"/>
      <c r="H89" s="14"/>
      <c r="I89" s="14"/>
      <c r="J89" s="14">
        <v>44</v>
      </c>
      <c r="K89" s="14">
        <v>0</v>
      </c>
      <c r="L89" s="14">
        <v>9</v>
      </c>
      <c r="M89" s="14">
        <v>35</v>
      </c>
      <c r="N89" s="14">
        <v>14.04</v>
      </c>
      <c r="O89" s="14">
        <v>44</v>
      </c>
      <c r="P89" s="14"/>
      <c r="Q89" s="14">
        <v>9</v>
      </c>
      <c r="R89" s="14">
        <v>35</v>
      </c>
      <c r="S89" s="39"/>
      <c r="T89" s="14">
        <v>14.04</v>
      </c>
      <c r="U89" s="14">
        <f t="shared" si="2"/>
        <v>44</v>
      </c>
      <c r="V89" s="14">
        <v>0</v>
      </c>
      <c r="W89" s="14">
        <v>11</v>
      </c>
      <c r="X89" s="40">
        <v>33</v>
      </c>
      <c r="Y89" s="44">
        <v>13.315</v>
      </c>
      <c r="Z89" s="43" t="s">
        <v>31</v>
      </c>
    </row>
    <row r="90" ht="36" spans="1:26">
      <c r="A90" s="14">
        <v>85</v>
      </c>
      <c r="B90" s="9" t="s">
        <v>206</v>
      </c>
      <c r="C90" s="58" t="s">
        <v>207</v>
      </c>
      <c r="D90" s="9">
        <v>19371050008</v>
      </c>
      <c r="E90" s="9">
        <v>41761</v>
      </c>
      <c r="F90" s="9" t="s">
        <v>30</v>
      </c>
      <c r="G90" s="9"/>
      <c r="H90" s="9"/>
      <c r="I90" s="9">
        <v>120</v>
      </c>
      <c r="J90" s="9">
        <v>78</v>
      </c>
      <c r="K90" s="9">
        <v>0</v>
      </c>
      <c r="L90" s="9">
        <v>23</v>
      </c>
      <c r="M90" s="9">
        <v>55</v>
      </c>
      <c r="N90" s="9">
        <v>14.39337</v>
      </c>
      <c r="O90" s="9">
        <v>75</v>
      </c>
      <c r="P90" s="9">
        <v>0</v>
      </c>
      <c r="Q90" s="9">
        <v>20</v>
      </c>
      <c r="R90" s="9">
        <v>55</v>
      </c>
      <c r="S90" s="9">
        <v>90</v>
      </c>
      <c r="T90" s="9">
        <v>14.4778</v>
      </c>
      <c r="U90" s="14">
        <f t="shared" si="2"/>
        <v>75</v>
      </c>
      <c r="V90" s="14">
        <v>0</v>
      </c>
      <c r="W90" s="14">
        <v>21</v>
      </c>
      <c r="X90" s="14">
        <v>54</v>
      </c>
      <c r="Y90" s="40">
        <v>14.2351</v>
      </c>
      <c r="Z90" s="43" t="s">
        <v>31</v>
      </c>
    </row>
    <row r="91" ht="24" spans="1:26">
      <c r="A91" s="14">
        <v>86</v>
      </c>
      <c r="B91" s="9" t="s">
        <v>206</v>
      </c>
      <c r="C91" s="58" t="s">
        <v>208</v>
      </c>
      <c r="D91" s="9">
        <v>18371250005</v>
      </c>
      <c r="E91" s="9">
        <v>43160</v>
      </c>
      <c r="F91" s="9"/>
      <c r="G91" s="9" t="s">
        <v>30</v>
      </c>
      <c r="H91" s="9" t="s">
        <v>209</v>
      </c>
      <c r="I91" s="9">
        <v>178</v>
      </c>
      <c r="J91" s="9">
        <v>53</v>
      </c>
      <c r="K91" s="9">
        <v>0</v>
      </c>
      <c r="L91" s="9">
        <v>12</v>
      </c>
      <c r="M91" s="9">
        <v>41</v>
      </c>
      <c r="N91" s="9">
        <v>14.7</v>
      </c>
      <c r="O91" s="9">
        <v>52</v>
      </c>
      <c r="P91" s="9">
        <v>0</v>
      </c>
      <c r="Q91" s="9">
        <v>12</v>
      </c>
      <c r="R91" s="9">
        <v>40</v>
      </c>
      <c r="S91" s="9">
        <v>90</v>
      </c>
      <c r="T91" s="9">
        <v>14.5427</v>
      </c>
      <c r="U91" s="14">
        <f t="shared" si="2"/>
        <v>52</v>
      </c>
      <c r="V91" s="14">
        <v>2</v>
      </c>
      <c r="W91" s="14">
        <v>12</v>
      </c>
      <c r="X91" s="14">
        <v>40</v>
      </c>
      <c r="Y91" s="37">
        <v>14.536</v>
      </c>
      <c r="Z91" s="43" t="s">
        <v>31</v>
      </c>
    </row>
    <row r="92" ht="42" customHeight="1" spans="1:26">
      <c r="A92" s="14">
        <v>87</v>
      </c>
      <c r="B92" s="9" t="s">
        <v>206</v>
      </c>
      <c r="C92" s="58" t="s">
        <v>210</v>
      </c>
      <c r="D92" s="9">
        <v>18371250003</v>
      </c>
      <c r="E92" s="9">
        <v>43466</v>
      </c>
      <c r="F92" s="9"/>
      <c r="G92" s="9" t="s">
        <v>30</v>
      </c>
      <c r="H92" s="9" t="s">
        <v>211</v>
      </c>
      <c r="I92" s="9">
        <v>176</v>
      </c>
      <c r="J92" s="9">
        <v>35</v>
      </c>
      <c r="K92" s="9">
        <v>0</v>
      </c>
      <c r="L92" s="9">
        <v>22</v>
      </c>
      <c r="M92" s="9">
        <v>13</v>
      </c>
      <c r="N92" s="9">
        <v>8.37</v>
      </c>
      <c r="O92" s="9">
        <v>34</v>
      </c>
      <c r="P92" s="9">
        <v>0</v>
      </c>
      <c r="Q92" s="9">
        <v>20</v>
      </c>
      <c r="R92" s="9">
        <v>14</v>
      </c>
      <c r="S92" s="9">
        <v>90</v>
      </c>
      <c r="T92" s="9">
        <v>7.9985</v>
      </c>
      <c r="U92" s="14">
        <f t="shared" si="2"/>
        <v>33</v>
      </c>
      <c r="V92" s="14">
        <v>0</v>
      </c>
      <c r="W92" s="40">
        <v>20</v>
      </c>
      <c r="X92" s="40">
        <v>13</v>
      </c>
      <c r="Y92" s="40">
        <v>7.7961</v>
      </c>
      <c r="Z92" s="43" t="s">
        <v>34</v>
      </c>
    </row>
    <row r="93" ht="22" customHeight="1" spans="1:26">
      <c r="A93" s="14" t="s">
        <v>212</v>
      </c>
      <c r="B93" s="14"/>
      <c r="C93" s="14"/>
      <c r="D93" s="14"/>
      <c r="E93" s="14"/>
      <c r="F93" s="14"/>
      <c r="G93" s="14"/>
      <c r="H93" s="14"/>
      <c r="I93" s="60">
        <f t="shared" ref="I93:R93" si="7">SUM(I6:I92)</f>
        <v>12017</v>
      </c>
      <c r="J93" s="60">
        <f t="shared" si="7"/>
        <v>7669</v>
      </c>
      <c r="K93" s="60">
        <f t="shared" si="7"/>
        <v>116</v>
      </c>
      <c r="L93" s="60">
        <f t="shared" si="7"/>
        <v>1882</v>
      </c>
      <c r="M93" s="60">
        <f t="shared" si="7"/>
        <v>5618.8348</v>
      </c>
      <c r="N93" s="37">
        <f t="shared" si="7"/>
        <v>1956.4814789</v>
      </c>
      <c r="O93" s="60">
        <f t="shared" si="7"/>
        <v>7625</v>
      </c>
      <c r="P93" s="37">
        <f t="shared" si="7"/>
        <v>219</v>
      </c>
      <c r="Q93" s="60">
        <f t="shared" si="7"/>
        <v>1941</v>
      </c>
      <c r="R93" s="60">
        <f t="shared" si="7"/>
        <v>5356</v>
      </c>
      <c r="S93" s="14"/>
      <c r="T93" s="37">
        <f t="shared" ref="T93:Y93" si="8">SUM(T6:T92)</f>
        <v>1886.4147859</v>
      </c>
      <c r="U93" s="60">
        <f t="shared" si="8"/>
        <v>7314</v>
      </c>
      <c r="V93" s="14"/>
      <c r="W93" s="60">
        <f t="shared" si="8"/>
        <v>1770</v>
      </c>
      <c r="X93" s="60">
        <f t="shared" si="8"/>
        <v>5544</v>
      </c>
      <c r="Y93" s="37">
        <f t="shared" si="8"/>
        <v>1877.7079</v>
      </c>
      <c r="Z93" s="62"/>
    </row>
    <row r="94" spans="1: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61"/>
      <c r="V94" s="61"/>
      <c r="W94" s="61"/>
      <c r="X94" s="61"/>
      <c r="Y94" s="61"/>
    </row>
    <row r="95" spans="1: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61"/>
      <c r="V95" s="61"/>
      <c r="W95" s="61"/>
      <c r="X95" s="61"/>
      <c r="Y95" s="61"/>
    </row>
    <row r="96" spans="1:25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61"/>
      <c r="V96" s="61"/>
      <c r="W96" s="61"/>
      <c r="X96" s="61"/>
      <c r="Y96" s="61"/>
    </row>
    <row r="97" spans="1:25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61"/>
      <c r="V97" s="61"/>
      <c r="W97" s="61"/>
      <c r="X97" s="61"/>
      <c r="Y97" s="61"/>
    </row>
    <row r="98" spans="1:25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1"/>
      <c r="V98" s="61"/>
      <c r="W98" s="61"/>
      <c r="X98" s="61"/>
      <c r="Y98" s="61"/>
    </row>
  </sheetData>
  <mergeCells count="34">
    <mergeCell ref="A1:Y1"/>
    <mergeCell ref="A2:C2"/>
    <mergeCell ref="P2:Y2"/>
    <mergeCell ref="F3:H3"/>
    <mergeCell ref="J3:N3"/>
    <mergeCell ref="O3:T3"/>
    <mergeCell ref="U3:Y3"/>
    <mergeCell ref="A93:C93"/>
    <mergeCell ref="A3:A5"/>
    <mergeCell ref="B3:B5"/>
    <mergeCell ref="C3:C5"/>
    <mergeCell ref="D3:D5"/>
    <mergeCell ref="E3:E5"/>
    <mergeCell ref="F4:F5"/>
    <mergeCell ref="G4:G5"/>
    <mergeCell ref="H4:H5"/>
    <mergeCell ref="I3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3:Z5"/>
  </mergeCells>
  <conditionalFormatting sqref="C58:C70">
    <cfRule type="duplicateValues" dxfId="0" priority="1"/>
  </conditionalFormatting>
  <pageMargins left="0.75" right="0.75" top="1" bottom="1" header="0.5" footer="0.5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聪聪而过</cp:lastModifiedBy>
  <dcterms:created xsi:type="dcterms:W3CDTF">2022-08-19T18:07:00Z</dcterms:created>
  <cp:lastPrinted>2022-09-23T14:16:00Z</cp:lastPrinted>
  <dcterms:modified xsi:type="dcterms:W3CDTF">2022-09-26T02:32:24Z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31AAABB66B244BBA9F7A2411484CEDD0</vt:lpwstr>
  </property>
  <property fmtid="{D5CDD505-2E9C-101B-9397-08002B2CF9AE}" pid="3" name="KSOProductBuildVer">
    <vt:lpwstr>2052-11.1.0.12358</vt:lpwstr>
  </property>
</Properties>
</file>